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che\Desktop\"/>
    </mc:Choice>
  </mc:AlternateContent>
  <xr:revisionPtr revIDLastSave="0" documentId="13_ncr:1_{EAB740CE-438C-42CE-BB1B-B91DF3455642}" xr6:coauthVersionLast="47" xr6:coauthVersionMax="47" xr10:uidLastSave="{00000000-0000-0000-0000-000000000000}"/>
  <workbookProtection workbookPassword="823F" lockStructure="1"/>
  <bookViews>
    <workbookView xWindow="-120" yWindow="-120" windowWidth="20730" windowHeight="110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Sheet1!$B$12:$F$157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5" i="1" l="1"/>
  <c r="F102" i="1" l="1"/>
  <c r="F110" i="1"/>
  <c r="F119" i="1"/>
  <c r="D159" i="1"/>
  <c r="F162" i="1" s="1"/>
  <c r="E159" i="1"/>
  <c r="F156" i="1"/>
  <c r="F146" i="1"/>
  <c r="F142" i="1"/>
  <c r="F148" i="1"/>
  <c r="F152" i="1"/>
  <c r="F94" i="1"/>
  <c r="F101" i="1" l="1"/>
  <c r="F91" i="1"/>
  <c r="F73" i="1"/>
  <c r="F21" i="1"/>
  <c r="F109" i="1"/>
  <c r="F30" i="1"/>
  <c r="F154" i="1"/>
  <c r="F92" i="1"/>
  <c r="F95" i="1"/>
  <c r="F14" i="1"/>
  <c r="F15" i="1"/>
  <c r="F16" i="1"/>
  <c r="F17" i="1"/>
  <c r="F19" i="1"/>
  <c r="F20" i="1"/>
  <c r="F18" i="1"/>
  <c r="F25" i="1"/>
  <c r="F27" i="1"/>
  <c r="F28" i="1"/>
  <c r="F29" i="1"/>
  <c r="F31" i="1"/>
  <c r="F32" i="1"/>
  <c r="F35" i="1"/>
  <c r="F33" i="1"/>
  <c r="F36" i="1"/>
  <c r="F37" i="1"/>
  <c r="F34" i="1"/>
  <c r="F38" i="1"/>
  <c r="F39" i="1"/>
  <c r="F42" i="1"/>
  <c r="F43" i="1"/>
  <c r="F44" i="1"/>
  <c r="F46" i="1"/>
  <c r="F45" i="1"/>
  <c r="F47" i="1"/>
  <c r="F48" i="1"/>
  <c r="F49" i="1"/>
  <c r="F50" i="1"/>
  <c r="F51" i="1"/>
  <c r="F56" i="1"/>
  <c r="F54" i="1"/>
  <c r="F55" i="1"/>
  <c r="F58" i="1"/>
  <c r="F57" i="1"/>
  <c r="F59" i="1"/>
  <c r="F61" i="1"/>
  <c r="F60" i="1"/>
  <c r="F62" i="1"/>
  <c r="F63" i="1"/>
  <c r="F64" i="1"/>
  <c r="F65" i="1"/>
  <c r="F66" i="1"/>
  <c r="F69" i="1"/>
  <c r="F70" i="1"/>
  <c r="F71" i="1"/>
  <c r="F72" i="1"/>
  <c r="F74" i="1"/>
  <c r="F75" i="1"/>
  <c r="F78" i="1"/>
  <c r="F79" i="1"/>
  <c r="F82" i="1"/>
  <c r="F80" i="1"/>
  <c r="F81" i="1"/>
  <c r="F83" i="1"/>
  <c r="F84" i="1"/>
  <c r="F85" i="1"/>
  <c r="F86" i="1"/>
  <c r="F88" i="1"/>
  <c r="F89" i="1"/>
  <c r="F87" i="1"/>
  <c r="F96" i="1"/>
  <c r="F98" i="1"/>
  <c r="F97" i="1"/>
  <c r="F100" i="1"/>
  <c r="F99" i="1"/>
  <c r="F105" i="1"/>
  <c r="F106" i="1"/>
  <c r="F107" i="1"/>
  <c r="F108" i="1"/>
  <c r="F115" i="1"/>
  <c r="F114" i="1"/>
  <c r="F111" i="1"/>
  <c r="F116" i="1"/>
  <c r="F112" i="1"/>
  <c r="F117" i="1"/>
  <c r="F118" i="1"/>
  <c r="F120" i="1"/>
  <c r="F125" i="1"/>
  <c r="F126" i="1"/>
  <c r="F124" i="1"/>
  <c r="F127" i="1"/>
  <c r="F128" i="1"/>
  <c r="F129" i="1"/>
  <c r="F130" i="1"/>
  <c r="F131" i="1"/>
  <c r="F132" i="1"/>
  <c r="F133" i="1"/>
  <c r="F135" i="1"/>
  <c r="F134" i="1"/>
  <c r="F136" i="1"/>
  <c r="F137" i="1"/>
  <c r="F22" i="1"/>
  <c r="F23" i="1"/>
  <c r="F121" i="1"/>
  <c r="F143" i="1"/>
  <c r="F144" i="1"/>
  <c r="F145" i="1"/>
  <c r="F149" i="1"/>
  <c r="F147" i="1"/>
  <c r="F150" i="1"/>
  <c r="F153" i="1"/>
  <c r="F151" i="1"/>
  <c r="F157" i="1"/>
  <c r="F140" i="1"/>
  <c r="F139" i="1"/>
  <c r="F113" i="1"/>
  <c r="F123" i="1"/>
  <c r="F104" i="1"/>
  <c r="F93" i="1"/>
  <c r="F77" i="1"/>
  <c r="F68" i="1"/>
  <c r="F53" i="1"/>
  <c r="F41" i="1"/>
  <c r="F26" i="1"/>
  <c r="F13" i="1"/>
  <c r="F160" i="1" l="1"/>
  <c r="F161" i="1" s="1"/>
  <c r="F163" i="1" l="1"/>
</calcChain>
</file>

<file path=xl/sharedStrings.xml><?xml version="1.0" encoding="utf-8"?>
<sst xmlns="http://schemas.openxmlformats.org/spreadsheetml/2006/main" count="171" uniqueCount="171">
  <si>
    <t>PRENOM :</t>
  </si>
  <si>
    <t xml:space="preserve">NOM : </t>
  </si>
  <si>
    <t xml:space="preserve">Adresse : </t>
  </si>
  <si>
    <t>Remarques générales pour faciliter la livraison :</t>
  </si>
  <si>
    <t xml:space="preserve">Code Postal + Ville : </t>
  </si>
  <si>
    <t>TOTAL TTC</t>
  </si>
  <si>
    <t>L'abus d'alcool est dangereux pour la santé, à consommer avec modération</t>
  </si>
  <si>
    <t>Code immeuble si nécessaire :                        Tél Mobile :                                       E-mail :</t>
  </si>
  <si>
    <t>Prix total HT</t>
  </si>
  <si>
    <t>Prix HT</t>
  </si>
  <si>
    <t>TOTAL HT</t>
  </si>
  <si>
    <t>OFFRE VALABLE DANS LA LIMITE DES STOCKS DISPONIBLES</t>
  </si>
  <si>
    <t>TVA</t>
  </si>
  <si>
    <t>TOTAL DE BOUTEILLES ET CAISSES COMMANDEES</t>
  </si>
  <si>
    <t>Nombre de caisses</t>
  </si>
  <si>
    <t>Qté/caisse</t>
  </si>
  <si>
    <t>Pour toute prestation spéciale de livraison (à l'étage, en sous-sol, en main propre, manutention spécifique), nous contacter pour devis préalable.</t>
  </si>
  <si>
    <r>
      <rPr>
        <sz val="12"/>
        <color indexed="60"/>
        <rFont val="Arial"/>
        <family val="2"/>
      </rPr>
      <t>*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 xml:space="preserve">     Frais de Livraison 
(Transport Cost)</t>
    </r>
  </si>
  <si>
    <r>
      <rPr>
        <sz val="10"/>
        <color indexed="60"/>
        <rFont val="Arial"/>
        <family val="2"/>
      </rPr>
      <t>*</t>
    </r>
    <r>
      <rPr>
        <sz val="10"/>
        <color indexed="23"/>
        <rFont val="Arial"/>
        <family val="2"/>
      </rPr>
      <t xml:space="preserve"> </t>
    </r>
    <r>
      <rPr>
        <b/>
        <u/>
        <sz val="10"/>
        <color indexed="23"/>
        <rFont val="Arial"/>
        <family val="2"/>
      </rPr>
      <t xml:space="preserve">Coût de transport France 
</t>
    </r>
    <r>
      <rPr>
        <sz val="10"/>
        <color indexed="23"/>
        <rFont val="Arial"/>
        <family val="2"/>
      </rPr>
      <t xml:space="preserve">=&gt; De 6 à 36 bouteilles : 1 € TTC/col sauf Corse. Montant minimum forfaitaire de 16€TTC. 
=&gt; De 37 à 60 bouteilles : 0,75 € TTC/col. </t>
    </r>
    <r>
      <rPr>
        <sz val="10"/>
        <color indexed="60"/>
        <rFont val="Arial"/>
        <family val="2"/>
      </rPr>
      <t>Livraison gratuite à partir de 60 blles commandées.</t>
    </r>
  </si>
  <si>
    <t>MARGAUX</t>
  </si>
  <si>
    <t>SAINT-JULIEN</t>
  </si>
  <si>
    <t>PAUILLAC</t>
  </si>
  <si>
    <t>SAINT-ÉMILION 1ER GRAND CRU CLASSÉ</t>
  </si>
  <si>
    <t>AUTRES TERROIRS DE FRANCE</t>
  </si>
  <si>
    <r>
      <rPr>
        <b/>
        <sz val="18"/>
        <rFont val="Raleway"/>
      </rPr>
      <t>SAUTERNES</t>
    </r>
    <r>
      <rPr>
        <b/>
        <sz val="18"/>
        <color rgb="FFC00000"/>
        <rFont val="Raleway"/>
      </rPr>
      <t xml:space="preserve"> </t>
    </r>
    <r>
      <rPr>
        <b/>
        <sz val="18"/>
        <color rgb="FFC00000"/>
        <rFont val="Calibri"/>
        <family val="2"/>
        <scheme val="minor"/>
      </rPr>
      <t>+</t>
    </r>
    <r>
      <rPr>
        <b/>
        <sz val="18"/>
        <color rgb="FFC00000"/>
        <rFont val="Raleway"/>
      </rPr>
      <t xml:space="preserve"> </t>
    </r>
    <r>
      <rPr>
        <b/>
        <sz val="18"/>
        <rFont val="Raleway"/>
      </rPr>
      <t>BARSAC</t>
    </r>
  </si>
  <si>
    <t>SAINT-ESTÈPHE</t>
  </si>
  <si>
    <r>
      <t>SAINT-ÉMILION</t>
    </r>
    <r>
      <rPr>
        <b/>
        <sz val="20"/>
        <color rgb="FFC00000"/>
        <rFont val="Calibri"/>
        <family val="2"/>
        <scheme val="minor"/>
      </rPr>
      <t xml:space="preserve"> +</t>
    </r>
    <r>
      <rPr>
        <b/>
        <sz val="20"/>
        <rFont val="Calibri"/>
        <family val="2"/>
        <scheme val="minor"/>
      </rPr>
      <t xml:space="preserve"> SATELLITES SAINT-ÉMILION</t>
    </r>
  </si>
  <si>
    <r>
      <rPr>
        <b/>
        <sz val="20"/>
        <rFont val="Calibri"/>
        <family val="2"/>
        <scheme val="minor"/>
      </rPr>
      <t>PESSAC-LÉOGNAN</t>
    </r>
    <r>
      <rPr>
        <b/>
        <sz val="20"/>
        <color rgb="FFC00000"/>
        <rFont val="Calibri"/>
        <family val="2"/>
        <scheme val="minor"/>
      </rPr>
      <t xml:space="preserve"> + </t>
    </r>
    <r>
      <rPr>
        <b/>
        <sz val="20"/>
        <rFont val="Calibri"/>
        <family val="2"/>
        <scheme val="minor"/>
      </rPr>
      <t>GRAVES</t>
    </r>
  </si>
  <si>
    <r>
      <rPr>
        <b/>
        <sz val="20"/>
        <rFont val="Calibri"/>
        <family val="2"/>
        <scheme val="minor"/>
      </rPr>
      <t>HAUT-MÉDOC</t>
    </r>
    <r>
      <rPr>
        <b/>
        <sz val="20"/>
        <color rgb="FFC00000"/>
        <rFont val="Calibri"/>
        <family val="2"/>
        <scheme val="minor"/>
      </rPr>
      <t xml:space="preserve"> +  </t>
    </r>
    <r>
      <rPr>
        <b/>
        <sz val="20"/>
        <rFont val="Calibri"/>
        <family val="2"/>
        <scheme val="minor"/>
      </rPr>
      <t>MÉDOC</t>
    </r>
    <r>
      <rPr>
        <b/>
        <sz val="20"/>
        <color rgb="FFC00000"/>
        <rFont val="Calibri"/>
        <family val="2"/>
        <scheme val="minor"/>
      </rPr>
      <t xml:space="preserve"> + </t>
    </r>
    <r>
      <rPr>
        <b/>
        <sz val="20"/>
        <rFont val="Calibri"/>
        <family val="2"/>
        <scheme val="minor"/>
      </rPr>
      <t>MOULIS</t>
    </r>
    <r>
      <rPr>
        <b/>
        <sz val="20"/>
        <color rgb="FFC00000"/>
        <rFont val="Calibri"/>
        <family val="2"/>
        <scheme val="minor"/>
      </rPr>
      <t xml:space="preserve"> + </t>
    </r>
    <r>
      <rPr>
        <b/>
        <sz val="20"/>
        <rFont val="Calibri"/>
        <family val="2"/>
        <scheme val="minor"/>
      </rPr>
      <t>CÔTES DE BOURG</t>
    </r>
  </si>
  <si>
    <r>
      <rPr>
        <b/>
        <sz val="11"/>
        <color rgb="FF000000"/>
        <rFont val="Calibri"/>
        <family val="2"/>
        <scheme val="minor"/>
      </rPr>
      <t xml:space="preserve">Château CANON, Grand 1er Grand Cru Classé "B" </t>
    </r>
    <r>
      <rPr>
        <i/>
        <sz val="10"/>
        <color rgb="FF000000"/>
        <rFont val="Calibri"/>
        <family val="2"/>
        <scheme val="minor"/>
      </rPr>
      <t>- 95/100 JM. Quarin - 97/100 M.del Monego - 98/100 Terre de Vins - 94-96/100 Wine Advocate</t>
    </r>
    <r>
      <rPr>
        <b/>
        <sz val="10"/>
        <color indexed="8"/>
        <rFont val="Calibri"/>
        <family val="2"/>
        <scheme val="minor"/>
      </rPr>
      <t xml:space="preserve"> </t>
    </r>
    <r>
      <rPr>
        <i/>
        <sz val="10"/>
        <color rgb="FF000000"/>
        <rFont val="Calibri"/>
        <family val="2"/>
        <scheme val="minor"/>
      </rPr>
      <t>- 96-97/100 James Suckling</t>
    </r>
  </si>
  <si>
    <r>
      <rPr>
        <b/>
        <sz val="11"/>
        <color indexed="8"/>
        <rFont val="Calibri"/>
        <family val="2"/>
        <scheme val="minor"/>
      </rPr>
      <t xml:space="preserve">Vin d'Espagne Ribera del Duero, Flor de Pingus Dominio de PINGUS, </t>
    </r>
    <r>
      <rPr>
        <b/>
        <sz val="11"/>
        <color rgb="FF00B050"/>
        <rFont val="Calibri"/>
        <family val="2"/>
        <scheme val="minor"/>
      </rPr>
      <t>BIOdynamie</t>
    </r>
    <r>
      <rPr>
        <b/>
        <sz val="11"/>
        <color indexed="8"/>
        <rFont val="Calibri"/>
        <family val="2"/>
        <scheme val="minor"/>
      </rPr>
      <t xml:space="preserve"> </t>
    </r>
    <r>
      <rPr>
        <i/>
        <sz val="11"/>
        <color rgb="FF000000"/>
        <rFont val="Calibri"/>
        <family val="2"/>
        <scheme val="minor"/>
      </rPr>
      <t>Second Vin du Dominio de Pingus</t>
    </r>
  </si>
  <si>
    <r>
      <t xml:space="preserve">POMEROL </t>
    </r>
    <r>
      <rPr>
        <b/>
        <sz val="20"/>
        <color rgb="FFC00000"/>
        <rFont val="Calibri"/>
        <family val="2"/>
        <scheme val="minor"/>
      </rPr>
      <t xml:space="preserve">+ </t>
    </r>
    <r>
      <rPr>
        <b/>
        <sz val="20"/>
        <rFont val="Calibri"/>
        <family val="2"/>
        <scheme val="minor"/>
      </rPr>
      <t>LALANDE-DE-POMEROL</t>
    </r>
  </si>
  <si>
    <r>
      <rPr>
        <b/>
        <sz val="16"/>
        <color rgb="FFC00000"/>
        <rFont val="Raleway"/>
      </rPr>
      <t xml:space="preserve"> GRANDS FORMATS DISPONIBLES - MISES EN BOUTEILLE SUR DEMANDE</t>
    </r>
    <r>
      <rPr>
        <sz val="12"/>
        <rFont val="Calibri"/>
        <family val="2"/>
        <scheme val="minor"/>
      </rPr>
      <t xml:space="preserve">
</t>
    </r>
    <r>
      <rPr>
        <sz val="20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 xml:space="preserve"> Magnum : 4€ HT -       Double Magnum : 35€ HT -        </t>
    </r>
    <r>
      <rPr>
        <b/>
        <sz val="18"/>
        <rFont val="Calibri"/>
        <family val="2"/>
        <scheme val="minor"/>
      </rPr>
      <t xml:space="preserve">Jéroboam : </t>
    </r>
    <r>
      <rPr>
        <b/>
        <sz val="20"/>
        <rFont val="Calibri"/>
        <family val="2"/>
        <scheme val="minor"/>
      </rPr>
      <t>40€ HT</t>
    </r>
    <r>
      <rPr>
        <sz val="20"/>
        <rFont val="Calibri"/>
        <family val="2"/>
        <scheme val="minor"/>
      </rPr>
      <t xml:space="preserve"> -         </t>
    </r>
    <r>
      <rPr>
        <b/>
        <sz val="20"/>
        <rFont val="Calibri"/>
        <family val="2"/>
        <scheme val="minor"/>
      </rPr>
      <t>Impérial : 47€ HT</t>
    </r>
    <r>
      <rPr>
        <sz val="20"/>
        <rFont val="Calibri"/>
        <family val="2"/>
        <scheme val="minor"/>
      </rPr>
      <t xml:space="preserve"> -        </t>
    </r>
    <r>
      <rPr>
        <b/>
        <sz val="20"/>
        <rFont val="Calibri"/>
        <family val="2"/>
        <scheme val="minor"/>
      </rPr>
      <t xml:space="preserve">Salmanazar : 100€ HT </t>
    </r>
  </si>
  <si>
    <t xml:space="preserve">   Primeurs 2021 - Ordre de Réservation La Cave des CE
Grands Vignobles de France</t>
  </si>
  <si>
    <t>Courrier à adresser à La Cave des CE, 133 rue Pierre Ramond, 33160 Saint-Médard-en-Jalles</t>
  </si>
  <si>
    <t>Château MAUCAILLOU, Moulis Cru Bourgeois Exceptionnel - 90-92/100 Anthocyanes - 91/100 M. del Monego - 88+/100 La Cave des CE</t>
  </si>
  <si>
    <t>Château POTENSAC, Médoc - 91-92/100 Vinous - 91-93/100 Anthocyanes - 89-90+/100 Wine Advocate - 90-92/100 La Cave des CE</t>
  </si>
  <si>
    <t>Château POUJEAUX Moulis Cru Bourgeois Exceptionnel - 89-91/100 Wine Advocate - 15,5/20 Jancis Robinson - 91-92/100 Bettane &amp; Desseauve -  90+/100 La Cave des CE</t>
  </si>
  <si>
    <t>Château Cantemerle, Haut-Médoc 5ème Cru Classé - 90-91/100 Wine Advocate - 93-94/100 RVF - 90-92/100 Anthocyanes Y.Castaing - 90/100 La Cave des CE</t>
  </si>
  <si>
    <t>Château CAMENSAC, Haut-Médoc 5ème Cru Classé - 89-90/100 Wine Advocate - 91-92/100 RVF - 92/100 M del Monego - 91+/100 La Cave des CE</t>
  </si>
  <si>
    <t>Château SOCIANDO-MALET, Haut-Médoc - 90-92/100 Anthocyanes - 90/100 M. del Monego - 91-93/100 RVF - 94/100 Terre de Vins - 92-93/100 James Suckling - 93+/100 La Cave des CE</t>
  </si>
  <si>
    <t>Château CHASSE-SPLEEN, Moulis Cru Bourgeois Exceptionnel - 90-91/100 Bettane &amp; Desseauve - 91-93/100 RVF - 91-92/100 Terre de Vins - 91/100 M. del Monego - 16+/20 Jancis Robinson - 91-93/100 La Cave des CE</t>
  </si>
  <si>
    <t>Château LA TOUR CARNET, Haut-Médoc 4ème Cru Classé - 89-91/100 Wine Advocate - 94-95/100 Terre de Vins - 91-92/100 Bettane &amp; Desseauve - 88/100 La Cave des CE</t>
  </si>
  <si>
    <t>Château LA LAGUNE, 3ème Cru Classé BIO - 91/100 JM. Quarin - 90-92/100 Wine Advocate - 92-93/100 RVF - 93/100 Terre de Vins - 92-93/100 La Cave des CE</t>
  </si>
  <si>
    <t>Bordeaux Côtes de Bourg Domaine de CAMBES, Vins de la Famille Mitjaville - 91/100 La Cave des CE</t>
  </si>
  <si>
    <t>ROC DE CAMBES, Bordeaux Côtes de Bourg, Vins de la Famille Mitjaville - 93+/100 La Cave des CE</t>
  </si>
  <si>
    <t>BLASON d'ISSAN, Second Vin Château d'Issan - 90-92/100 Anthocyanes - 90/100 M. del Monego - 16/20 Jancis Robinson - 89/100 La Cave des CE</t>
  </si>
  <si>
    <t>SIRÈNE DE GISCOURS, Second Vin du Château Giscours - 90-92/100 Vinous - 92-94/100 Anthcocyanes  - 90+/100 La Cave des CE</t>
  </si>
  <si>
    <t>Château SIRAN, Cru Bourgeois Exceptionnel - 91-93/100 RVF - 92-93/100 Terre de Vins - 16,5/20 Jancis Robinson - 92/100 La Cave des CE</t>
  </si>
  <si>
    <t>Château LABÉGORCE, Cru Bourgeois Exceptionnel - 90-92/100 Anthocyanes - 90-91/100 Wine Advoacte - 92-93/100 RVF - 92-93/100 Terre de Vins - 91-93/100 La Cave des CE</t>
  </si>
  <si>
    <t>Château PRIEURÉ-LICHINE, 4ème Cru Classé - HVE -  90-92/100 Wine Advocate - 92-94/100 RVF - 93/100 Terre de Vins - 16,5/20 Jancis Robinson - 93+/100 La Cave des CE</t>
  </si>
  <si>
    <t>Château MAROJALLIA - 91-92/100 James Suckling - 90-92/100 Vinous - 93-94/100 Terre de Vins   - 91-92/100 La Cave des CE</t>
  </si>
  <si>
    <t>Château du TERTRE, 5ème Cru Classé - 90-93/100 Wine Advocate - 94/100 Terre de Vins - 91/100 JM. Quarin - 91-93/100 La Cave des CE</t>
  </si>
  <si>
    <t>Château MARQUIS D'ALESME 3ème Cru Classé - 93-94-100 RVF - 92-94/100 Anthocyanes - 91-92/100 Terre de Vins - 94/100 M. del Monego - 92+/100 La Cave des CE</t>
  </si>
  <si>
    <t>Château CANTENAC BROWN, 3ème Cru Classé - 92-94/100 Wine Advocate - 93-94/100 RVF - 95/100 M. del Monego - 91/100 JM. Quarin - 16+/20 Jancis Robinson  - 92-93/100 La Cave des CE</t>
  </si>
  <si>
    <t xml:space="preserve">Château RAUZAN-GASSIES, 2ème Cru Classé - 90/100 JM. Quarin - 93/100 M. del Monego - 92-93/100 Terre de Vins - 16,5/20 Jancis Robinson - 95-96/100 Bettane &amp; Desseauve - 91/100 La Cave des CE </t>
  </si>
  <si>
    <t>Château MALESCOT SAINT-EXUPÉRY, 3ème Cru Classé - 92-94/100 Anthocyanes - 90/100 JM. Quarin - 94-95/100 J. Suckling - 92-94/100 Wine Advocate - 95-96/100 RVF - 93-95/100 La Cave des CE</t>
  </si>
  <si>
    <t>Château GISCOURS, 3ème Cru Classé - 95-97/100 Anthocyanes - 93/100 M. del Monego - 93-95/100 Wine Advocate - 94-95/100 RVF - 95/100 Terre de Vins - 94-96/100 Vinous  - 94-96/100 La Cave des CE</t>
  </si>
  <si>
    <t>Château d'ISSAN, 3ème Cru Classé - 92-94/100 Anthocyanes - 94/100 JM. Quarin - 95/100 M. del Monego - 90-93/100 Wine Advoacte - 94-96/100 RVF - 94/100 Terre de Vins - 93-94/100 Bettane &amp; Desseauve  - 93/100 La Cave des CE</t>
  </si>
  <si>
    <t>Château BRANE-CANTENAC, 2ème Cru Classé - 96/100 JM. Quarin - 93-95/100 Wine Advocate - 94-96/100 RVF - 97/100 Terre de Vins - 93-96/100 Vinous  - 93-95+/100 La Cave des CE</t>
  </si>
  <si>
    <t>Château RAUZAN-SÉGLA, 2ème Cru Classé - 93/100 JM. Quarin - 96-97/100 RVF - 95-96/100 Terre de Vins - 93-95/100 Wine Advocate - 94-97/100 Vinous  - 93-94/100 La Cave des CE</t>
  </si>
  <si>
    <t>LES FIEFS DE LAGRANGE, Second Vin du Château Lagrange - 89-91/100 Wine Advocate - 89+/100 La Cave des CE</t>
  </si>
  <si>
    <t>SARGET DE GRUAUD LAROSE, Second Vin du Château Gruaud Larose - 89/100 La Cave des CE</t>
  </si>
  <si>
    <t>LE PETIT DUCRU de Ducru-Beaucaillou - 88-90/100 Wine Advocate - 16/20 Jancis Robinson - 90/100 Decanter - 91-92/100 James Suckling - 90-92/100 La Cave des CE</t>
  </si>
  <si>
    <t>Château GLORIA, Cru Bourgeois Exceptionnel - 90-92/100 Wine Advocate - 92-93/100 RVF - 93-94/100 Terre de Vins  - 93/100 La Cave des CE</t>
  </si>
  <si>
    <t>Château BRANAIRE-DUCRU, 4ème Cru Classé - 93-95/100 Anthocyanes - 92/100 JM. Quarin - 93/100 M. del Monego - 93-94+/100 Wine Advocate - 92-93/100 RVF - 94-95/100 Terre de Vins - 92-93/100 Bettane &amp; Desseauve - 92-94/100 La Cave des CE</t>
  </si>
  <si>
    <t>LA CROIX DUCRU-BEAUCAILLOU - 90-92/100 Wine Advocate - 16,5/20 Jancis Robinson - 93/100 La Cave des CE</t>
  </si>
  <si>
    <t xml:space="preserve">Château LAGRANGE, 3ème Cru Classé - 91-93/100 Anthocyanes - 92/100 JM. Quarin - 92-94/100 Wine Advocate - 94-95/100 Terre de Vins - 92+/100 La Cave des CE </t>
  </si>
  <si>
    <t>Château SAINT-PIERRE, 4ème Cru Classé - 94/100 JM. Quarin - 91-93/100 Wine Advocate - 93-94/100 RVF - 92-93/100 Terre de Vins - 92-94/100 La Cave des CE</t>
  </si>
  <si>
    <t>Château GRUAUD-LAROSE, 2ème Cru Classé - 93-95/100 Anthocyanes - 94/100 JM. Quarin - 94-95/100 Wine Advocate - 93-94/100 RVF - 94-96/10 La Cave des CE</t>
  </si>
  <si>
    <t>Château DUCRU-BEAUCAILLOU, 2ème Cru Classé - 94-96/100 Wine Advocate - 96-98/100 RVF - 96-97/100 Terre de Vins - 96-97/100 James Suckling - 95-97/100 La Cave des CE</t>
  </si>
  <si>
    <t>Château LÉOVILLE LAS CASES, 2ème Cru Classé - 96-98/100 Anthocyanes - 95/100 JM Quarin - 95-97/100 Wine Advocate - 97-98/100 RVF - 96-97/100 La Cave des CE</t>
  </si>
  <si>
    <t>LACOSTE-BORIE, Second Vin du Château Grand-Puy-Lacoste - 92/100 M. del Monego - 89-90/100 Wine Advocate - 88-90/100 La Cave des CE</t>
  </si>
  <si>
    <t>Château CROIZET-BAGES, 5ème Cru Classé - 92-93/100 Terre de Vins - 90-92/100 La Cave des CE</t>
  </si>
  <si>
    <t>Château PÉDESCLAUX, 5ème Cru Classé - 92/100 JM. Quarin - 89-90/100 Wine Advocate - 93-94/100 La Cave des CE</t>
  </si>
  <si>
    <t>ECHO de Lynch-Bages, 2nd vin du Château Lynch Bages - 90-100 JM. Quarin - 91/100 La Cave des CE</t>
  </si>
  <si>
    <t xml:space="preserve">Château d'ARMAILHAC, 5ème Cru Classé - 92/100 JM. Quarin - 91-93/100 Wine Advocate - 92-94/100 RVF - 95/100 Terre de Vins - 92-93/100 La Cave des CE </t>
  </si>
  <si>
    <t>RÉSERVE DE LA COMTESSE, Second Vin du Château Pichon Comtesse - 92/100 Markus del Monego - 89-91/100 Jeff Leve - 92-93/100 WeinWiss - 92/100 La Cave des CE</t>
  </si>
  <si>
    <t xml:space="preserve">Château GRAND PUY-LACOSTE, 5ème Cru Classé - 92-94/100 Wine Advocate - 94-95/100 RVF - 95/100 Terre de Vins - 94-96/100 La Cave des CE </t>
  </si>
  <si>
    <t>Château DUHART-MILON, 4ème Cru Classé - 91-93/100 Wine Advocate - 92/100 JM. Quarin - 93-95/100 RVF - 94-95/100 Terre de Vins - 91-93/100 Anthocyanes - 92-94/100 La Cave des CE</t>
  </si>
  <si>
    <t>Château CLERC-MILON, 5ème Cru Classé - 92-94/100 Wine Advocate - 93-95/100 RVF - 95-96/100 Terre de Vins - 93-95/100 Anthocyanes - 93/94/100 Bettane &amp; Desseauve - 16,5/20 Jancis Robinson  - 93+/100 La Cave des CE</t>
  </si>
  <si>
    <t>Château PONTET-CANET, 5ème Cru Classé BIOdynamie - 91-93/100 Wine Advocate - 95-96/100 RVF - 97/100 Terre de Vins - 95-96/100 James Suckling - 97/100 La Cave des CE</t>
  </si>
  <si>
    <t>Château LYNCH-BAGES, 5ème Cru Classé - 95/100 JM. Quarin - 93-95/100 Wine Advocate - 95-97/100 RVF - 96/100 Terre de Vins - 93-95/100 La Cave des CE</t>
  </si>
  <si>
    <t>Château PICHON BARON, 2ème Cru Classé - 96/100 JM. Quarin - 94-96/100 Wine Advocate - 95-96/100 RVF - 97/100 Terre de Vins - 96-97/100 James Suckling - 95-98/100 Le Figaro Vin  - 96-97+/100 La Cave des CE</t>
  </si>
  <si>
    <t>Château PICHON COMTESSE, 2ème Cru Classé - 95-97/100 Anthocyanes - 94/100 JM. Quarin - 94-95+/100 Wine Advocate - 93-94/100 RVF - 96-97/100 Terre de Vins - 97/100 Bettane &amp; Deseauve -  96-98/100 La Cave des CE</t>
  </si>
  <si>
    <t>Château MOUTON ROTHSCHILD, 1er Grand Cru Classé - 97/100 JM. Quarin - 95-96/100 Wine Advocate - 97-98/100 RVF - 98/100 Terre de Vins - 17,5/20 Jancis Robinson - 97-98/100 RVF - 97-98+/100 La Cave des CE</t>
  </si>
  <si>
    <t>Château LILIAN LADOUYS, Cru Bourgeois - 90-92/100 Anthocyanes - 89-91/100 Wine Advocate - 91-92/100 RVF - 93-94/100 Terre de Vins - 89-90/100 La Cave des CE</t>
  </si>
  <si>
    <t>Château ORMES DE PEZ - 91-93/100 Anthocyanes - 90-91/100 Wine Advocate - 91-93/100 RVF - 90-91/100 La Cave des CE</t>
  </si>
  <si>
    <t>MARQUIS DE CALON SÉGUR, 2nd Vin du Château Calon Ségur - 92-94/100 Anthocyanes - 91/100 JM.Quarin - 89-91/100 Wine Advocate - 16,5/20 Jancis Robinson - 89/100 La Cave des CE</t>
  </si>
  <si>
    <t xml:space="preserve">Château COS LABORY, 5ème Cru Classé - 92-93/100 RVF - 94-95/100 Terre de Vins - 91+/100 La Cave des CE </t>
  </si>
  <si>
    <t>Château LAFON-ROCHET, 4ème Cru Classé - 89-91/100 Wine Advocate - 16,5/20 Jancis Robinson - 94-95/100 Bettane &amp; Desseauve  - 91/100 La Cave des CE</t>
  </si>
  <si>
    <t>Château HAUT-MARBUZET - 91-93/100 Wine Advocate - 92-93/100 RVF - 94/100 Terre de Vins  - 93-94/100 La Cave des CE</t>
  </si>
  <si>
    <t xml:space="preserve">LES PAGODES DE COS, Second Vin du Château Cos d'Estournel - 92/100 JM. Quarin - 90-92/100 Wine Advocate - 91-92/100 La Cave des CE </t>
  </si>
  <si>
    <t xml:space="preserve">Château COS D'ESTOURNEL, 2ème Cru Classé - 96/100 JM. Quarin - 94-95/100 Wine Advocate - 96-97/100 RVF - 98-99/100 Terre de Vins - 96-98+/100 La Cave des CE </t>
  </si>
  <si>
    <t>ROUGE, Château de CHANTEGRIVE - 92-93/100 Terre de Vins - 89/100 La Cave des CE</t>
  </si>
  <si>
    <t xml:space="preserve">ROUGE Château BOUSCAUT, Grand Cru Classé - 91-93/100 Alexandre Ma - 93-94/100 Terre de Vins - 91-93/100 La Cave des CE </t>
  </si>
  <si>
    <t>ROUGE Château LATOUR-MARTILLAC Grand Cru Classé - 90-92/100 Anthocyanes - 90-91/100 RVF - 94/100 Terre de Vins - 93-94/100 Bettane &amp; Desseauve - 16+/20 Jancis Robinson  - 90-92/100 La Cave des CE</t>
  </si>
  <si>
    <t>ROUGE Château CARBONNIEUX, Grand Cru Classé - 92/100 M. del Monego - 92/100 Terre de Vins - 90-92/100 Anthocyanes - 16+/20 Jancis Robinson - 93-95/100 Bettane &amp; Deseauve - 90+/100 La Cave des CE</t>
  </si>
  <si>
    <t>BLANC Château CARBONNIEUX, Grand Cru Classé - 90-91/100 Wine Advocate - 93-94/100 Terre de Vins - 90-92/100 Anthocyanes - 92-93/100 Bettane &amp; Desseauve - 94/100 La Cave des CE</t>
  </si>
  <si>
    <t>ROUGE Château FIEUZAL, Grand Cru Classé - 91-93/100 Wine Advocate - 91-93/100 RVF - 94-95/100 Terre de Vins  - 90-92/100 La Cave des CE</t>
  </si>
  <si>
    <t xml:space="preserve">ROUGE Château MALARTIC LAGRAVIÈRE, Grand Cru Classé - 90-92/100 Anthocyanes - 92/100 JM. Quarin - 90-92/100 Wine Advocate - 90-91/100 RVF - 94-95/100 Terre de Vins - 89-91/100 La Cave des CE </t>
  </si>
  <si>
    <t>ROUGE Domaine de CHEVALIER, Grand Cru Classé - 93-95/100 Wine Advocate - 92-94/100 RVF - 96/100 Terre de Vins - 17/20 Jancis Robinson - 95-96/100 Bettane &amp; Desseauve - 93+/100 La Cave des CE</t>
  </si>
  <si>
    <t>ROUGE Château PAPE-CLÉMENT, Grand Cru Classé - 94/100 JM. Quarin - 91-94/100 Wine Advocate - 90-92/100 RVF - 95-96/100 Terre de Vins - 95-96/100 James Suckling - 94+/100 La Cave des CE</t>
  </si>
  <si>
    <t>ROUGE Château SMITH HAUT LAFITTE, Grand Cru Classé BIO - 93-95/100 Wine Advocate - 92-93/100 RVF - 97-98/100 Terre de Vins - 95+/100 La Cave des CE</t>
  </si>
  <si>
    <t>BLANC Château PAPE-CLÉMENT, Grand Cru Classé - 92/100 JM. Quarin - 93-94/100 Wine Advocate - 90-91/100 RVF - 95-96/100 Terre de Vins - 96-97/100 James Suckling - 95+/100 La Cave des CE</t>
  </si>
  <si>
    <t>ROUGE Château HAUT-BAILLY, Grand Cru Classé - 95-97/100 Anthocyanes - 95/100 JM. Quarin - 94-95/100 Wine Advocate - 92-93/100 RVF -  97-98/100 Terre de Vins - 94-95/100 La Cave des CE</t>
  </si>
  <si>
    <t>BLANC Château SMITH HAUT LAFITTE, Grand Cru Classé BIO - 94-95/100 RVF - 96-97/100 Terre de Vins - 94-96/100 Wine Advocate - 96+/100 La Cave des CE</t>
  </si>
  <si>
    <t>Lalande-de-Pomerol, Château TOURNEFEUILLE - 91-92/100 Alexandre Ma - 88-90/100 La Cave des CE</t>
  </si>
  <si>
    <t>Pomerol, Château LA ROSE FIGEAC BIO - 91-92/100 James Suckling -  88-90/100 La Cave des CE</t>
  </si>
  <si>
    <t>Pomerol, Château MAZEYRES BIOdynamie - 92-95/100 Anthocyanes - 92/100 M. del Monego - 94/100 Terre de Vins - 89-91/100 Wine Advocate - 91-92/100 James Suckling - 92-93/100 La Cave des CE</t>
  </si>
  <si>
    <t>Pomerol, Château BELLEGRAVE BIO - 91-92/100 Terre de Vins - 90-92/100 Anthocyanes - 92/10 M.del Monego - 92-93/100 James Suckling - 91/100 La Cave des CE</t>
  </si>
  <si>
    <t>Pomerol, Château LA GRAVE - 89-91/100 Wine Advocate - 93-94/100 James Suckling  - 91+/100 La Cave des CE</t>
  </si>
  <si>
    <t>Pomerol, Château FEYTIT-CLINET - 90/100 JM. Quarin - 90-92+/100 Wine Advocate - 93-94/100 James Suckling  - 92/100 La Cave des CE</t>
  </si>
  <si>
    <t>Pomerol, Château LATOUR à Pomerol - 91-93/100 La Cave des CE</t>
  </si>
  <si>
    <t>Pomerol, CLOS L'ÉGLISE - 91-93/100 Wine Advocate - 94/100 JM. Quarin - 94-95/100 James Suckling - 92-94/100 La Cave des CE</t>
  </si>
  <si>
    <t>Pomerol, Château HOSANNA -  94-95/100 James Suckling - 94/100 Terre de Vins - 94-95/100 Alexandre MA - 94-95/100 La Cave des CE</t>
  </si>
  <si>
    <t>Pomerol, Château CERTAN DE MAY - 94-95/100 La Cave des CE</t>
  </si>
  <si>
    <t>Pomerol, Château TROTANOY - 93-95/100 Wine Advocate - 92-94/100 Vinous - 94-96/100 Neal Martin - 94/100 JM. Quarin -  97-98/100 La Cave des CE</t>
  </si>
  <si>
    <t>Pomerol, Château VIEUX CERTAN - 94-96/100 Wine Advocate - 95-96/100 Bettane &amp; Desseauve - 96-97/100 James Suckling - 97-99/100 La Cave des CE</t>
  </si>
  <si>
    <t xml:space="preserve">Canon-Fronsac, Château CANON SAINT-MICHEL BIOdynamie - 89-90+/100 La Cave des CE </t>
  </si>
  <si>
    <t xml:space="preserve">Château COUTET, Grand Cru BIO - 96/97 Lobenberg - 20/20 Gerstl - 92+/100 La Cave des CE </t>
  </si>
  <si>
    <t>Château CÔTE DE BALEAU, Grand Cru Classé - 88/100 JM. Quarin - 90-92/100 Jeb Dunnuck - 94/100 Terre de Vins - 89-91/100 La Cave des CE</t>
  </si>
  <si>
    <t>DAME GAFFELIÈRE, 2nd vin du Château La Gaffelière - 91+/100 La Cave des CE</t>
  </si>
  <si>
    <t>Château GRAND CORBIN DESPAGNE, Grand Cru Classé BIO - 94-95/100 Terre de Vins - 91/100 JM. Quarin - 91-93/100 Wine Advocate - 93-94/100 RVF - 93/100 La Cave des CE</t>
  </si>
  <si>
    <t>Château POÉSIA Grand Cru - 90-92/100 Wine Advocate - 92/100 JM. Quarin - 92-93/100 James Suckling - 91-92/100 Bettane &amp; Desseauve - 92-93/100 La Cave des CE</t>
  </si>
  <si>
    <t>VIRGINIE DE VALANDRAUD Grand Cru, Second Vin du Château Valandraud - 92/100 M. del Monego - 90/100 JM. Quarin - 90-91/100 RVF - 92-93/100 James Suckling - 92-94/100 Jeb Dunnuck - 92/100 La Cave des CE</t>
  </si>
  <si>
    <t>CLOS DE L'ORATOIRE, Grand Cru Classé - 93/100 Terre de Vins - 90-91/100 RVF - 90-92/100 Wine Advocate - 92-93/100 James Suckling -  90-92/100 La Cave des CE</t>
  </si>
  <si>
    <t>Château LA TOUR FIGEAC, Grand Cru Classé - 91-92/100 RVF - 93-94/100 Terre de Vins - 93/100 M del Monego - 89-91+/100 Wine Advocate - 91-93/100 La Cave des CE</t>
  </si>
  <si>
    <t>Domaine de l'AURAGE, Castillon Côtes de Bordeaux, vinifié par la famille Mitjaville - 90-92/100 La Cave des CE</t>
  </si>
  <si>
    <t>Château BARDE-HAUT, Grand Cru Classé - 92/100 JM. Quarin - 91-93/100 Wine Advocate - 93-94/100 Terre de Vins - 93-94/100 James Suckling - 93-94/100 La Cave des CE</t>
  </si>
  <si>
    <t>Château FONROQUE, Grand Cru Classé BIOdynamie - 91-92/100 RVF - 94/95/100 Terre de Vins - 91-93/100 Wine Advocate - 91-92/100 James Suckling - 91+/100 La Cave des CE</t>
  </si>
  <si>
    <t>Château FLEUR CARDINALE, Grand Cru Classé - 90-92+/100 Wine Advocate - 92/100 JM. Quarin - 94/100 Decanter - 91-93/100 RVF - 95/100 Terre de Vins - 92-94/100 Vinous - 93-94/100 James Suckling - 91-93/100 La Cave des CE</t>
  </si>
  <si>
    <t>Château MONBOUSQUET, Grand Cru Classé - 88-90/100 Neal Martin - 91-92/100 James Suckling - 90-92/100 Vinous - 92-93/100 Terre de Vins - 93/100 La Cave des CE</t>
  </si>
  <si>
    <t>Château LA SERRE, Grand Cru Classé - 89-91/100 Wine Advocate - 88-90/100 Vinous - 89-91/100 Neal Martin - 91-92/100 James Suckling - 91-92/100 La Cave des CE</t>
  </si>
  <si>
    <t xml:space="preserve">Château COUTET Cuvée Demoiselle, Grand Cru BIO - 97/98+ Lobenberg - 20/20 Gerstl - 96+/100 La Cave des CE </t>
  </si>
  <si>
    <t>CARILLON de l'ANGÉLUS, Second Vin du Château Angélus - 90-92/100 Wine Advocate - 90-92/100 Anthocyanes - 92/100 JM. Quarin - 92-93/100 Terre de Vins - 91+/100 La Cave des CE</t>
  </si>
  <si>
    <t>Château TERTRE-ROTEBOEUF, Grand Cru Classé - 94-96/100 Wine Advocate - 94-96/100 Vinous - 94-96/100 Neal Martin - 94-96/100 La Cave des CE</t>
  </si>
  <si>
    <t>Château LA GAFFELIÈRE, 1er Grand Cru Classé "B" - 94/100 JM. Quarin - 96/100 M. del Monego - 92-94/100 Wine Advocate - 97/100 Terre de Vins - 95-97/100 Anthocyanes  - 95-97/100 Vinous - 95-96/100 La Cave des CE</t>
  </si>
  <si>
    <t>Château CANON-LA-GAFFELIÈRE, 1er Grand Cru Classé "B" BIO - 93-95/100 Wine Advocate -96/100 M. del Monego - 94-96/100 Anthocyanes - 96-97/100 Terre de Vins - 94-95/100 James Suckling - 93-95/100 La Cave des CE</t>
  </si>
  <si>
    <t>Château LARCIS-DUCASSE, 1er Grand Cru Classé "B" - 93/100 JM Quarin - 92-94/100 Wine Advocate - 94-96/100 RVF - 96-97/100 Terre de Vins - 94-95/100 James Suckling - 95/100 La Cave des CE</t>
  </si>
  <si>
    <t>Château PAVIE-MACQUIN, 1er Grand Cru Classé "B" - 97/100 Terre de Vins - 93-95/100 Wine Advocate - 95-96/100 RVF - 94-95/100 James Suckling - 95+/100 La Cave des CE</t>
  </si>
  <si>
    <t>Château TROPLONG-MONDOT, 1er Grand Cru Classé "B" - 95-96/100 RVF - 97-98/100 Terre de Vins - 93-96/100 Robert Parker - 95-96/100 James Suckling - 94-97/100 La Cave des CE</t>
  </si>
  <si>
    <t>Château CLOS FOURTET 1er Grand Cru Classé "B" - 93-95/100 Wine Advocate - 94-96/100 Anthocyanes - 96/100 M. del Monego - 96-97/100 RVF - 94-95+/100 La Cave des CE</t>
  </si>
  <si>
    <t>Château VALANDRAUD, 1er Grand Cru Classé "B" - 95/100 JM. Quarin - 93-94/100 Wine Advocate - 93-95/100 RVF - 95-96/100 Terre de Vins - 94-97/100 Jeb Dunnuck - 94-96/100 La Cave des CE</t>
  </si>
  <si>
    <t>Château BÉLAIR-MONANGE, 1er Grand Cru Classé "B" - 93-95/100 Wine Advocate - 93-95/100 Vinous - 94/100 JM Quarin - 95-97+/100 La Cave des CE</t>
  </si>
  <si>
    <t>Château LA MONDOTTE, 1er Grand Cru Classé "B" BIO - 92-94/100 Wine Advocate - 94-96/100 RVF - 95-96//100 James Suckling -  97-98/100 Terre de Vins - 94+/100 La Cave des CE</t>
  </si>
  <si>
    <t>Château FIGEAC, 1er Grand Cru Classé "B" - 94-97/100 Wine Advocate - 96-97/100 RVF - 97-98/100 Terre de Vins - 97-99/100 Anthocyanes - 97-98/100 La Cave des CE</t>
  </si>
  <si>
    <t>Château PAVIE, 1er Grand Cru Classé "A" - 95-96/100 RVF - 97-98/100 Terre de Vins - 96-98/100 La Cave des CE</t>
  </si>
  <si>
    <t>Château ANGÉLUS, 1er Grand Cru Classé "A" - 95-97/100 Anthocyanes - 95/100 JM Quarin - 98/100 M. del Monego - 94-96/100 Wine Advocate - 97-98/100 Terre de Vins - 95-97/100 La Cave des CE</t>
  </si>
  <si>
    <t>Château CHEVAL BLANC, 1er Grand Cru Classé "A" - 96/100 JM Quarin - 96-98/100 Anthocyanes - 97-99/100 RVF - 98/100 Terre de Vins - 95-97/100 Wine Advocate - 97-99/100 La Cave des CE</t>
  </si>
  <si>
    <t>Château AUSONE, 1er Grand Cru Classé "A" - 96-97/100 Terre de Vins - 96-98/100 RVF - 97/100 JM. Quarin - 97-99/100 Anthocyanes - 99/100 M. del Monego - 97/100 Wine Advocate - 97-99/100 La Cave des CE</t>
  </si>
  <si>
    <t>Château COUTET, 1er Cru Classé - 93-95/100 Anthocyanes - 92/100 JM.Quarin - 97/100 M del Monego - 97/100 RVF - 95/100 Terre de Vins - 93/100 La Cave des CE</t>
  </si>
  <si>
    <t>Château SUDUIRAUT, 1er Cru Classé - 95/100 JM. Quarin - 97/100 RVF - 96/100 Vert de Vin - 92/100 La Cave des CE</t>
  </si>
  <si>
    <t>Cahors CLOS du TRIGUEDINA, Cuvée Classique - 89/100 La Cave des CE</t>
  </si>
  <si>
    <t>Côtes-du-Roussillon Villages Domaine du CLOS des FÉES Vieilles Vignes -  90/100 La Cave des CE</t>
  </si>
  <si>
    <t>Gigondas Les Pallières "Terrasse du Diable" Domaine du VIEUX TÉLÉGRAPHE - 92+/100 La Cave des CE</t>
  </si>
  <si>
    <t>Châteauneuf-du-Pape Maison TARDIEU-LAURENT - 91-93/100 La Cave des CE</t>
  </si>
  <si>
    <t>Cahors CLOS du TRIGUEDINA Probus Cuvée Prestige -  92-94/100 La Cave des CE</t>
  </si>
  <si>
    <t>Côte-Rotie "Madinière" Domaine YVES CUILLERON - 92+/100 La Cave des CE</t>
  </si>
  <si>
    <t xml:space="preserve">Saint-Joseph Terres D'encre Domaine VERNAY BIO - 91/100 La Cave des CE </t>
  </si>
  <si>
    <t>Côte-Rotie Le Gallet Blanc Domaine FRANCOIS VILLARD -  91+/100 La Cave des CE</t>
  </si>
  <si>
    <t>Côtes-du-Roussillon Villages Domaine du CLOS des FÉES "Les Fées" -  92/100 La Cave des CE</t>
  </si>
  <si>
    <t>Hermitage Maison TARDIEU-LAURENT - 93-95/100 La Cave des CE</t>
  </si>
  <si>
    <t>Châteauneuf-du-Pape Domaine du VIEUX TÉLÉGRAPHE - 94-96/100 La Cave des CE</t>
  </si>
  <si>
    <t>Côte-Rotie Blonde du Seigneur Domaine VERNAY BIO - 93+/100 La Cave des CE</t>
  </si>
  <si>
    <t>Côte-Rôtie "Viallière" Cuvée Parcellaire Domaine YVES CUILLERON - 95+/100 La Cave des CE</t>
  </si>
  <si>
    <t xml:space="preserve">Côte-Rotie Maison Rouge Domaine VERNAY BIO - 97/100 La Cave des CE </t>
  </si>
  <si>
    <t>Côtes-du-Roussillon Villages Domaine du CLOS des FÉES "La Petite Sibérie" -  95-96/100 La Cave des CE</t>
  </si>
  <si>
    <t>Paiement après validation de votre commande, par chèque ( à l'ordre de La Cave des CE) ou par virement bancaire et en par Carte Bleue en appelant au: 05-56-95-70-95</t>
  </si>
  <si>
    <t>Pour tout conseil ou commande, merci de contacter : Florian MICHELON - contact@lacavedesce.fr ou 05.56.95.70.95</t>
  </si>
  <si>
    <t>La Cave des CE - Tél : 05 56 95 70 95 - N° siret : 42824406500028 - www.lacavedesce.fr - contact@lacavedesce.fr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</si>
</sst>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1]"/>
    <numFmt numFmtId="165" formatCode="#,##0.00\ &quot;€&quot;"/>
  </numFmts>
  <fonts count="5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color indexed="23"/>
      <name val="Arial"/>
      <family val="2"/>
    </font>
    <font>
      <sz val="10"/>
      <color indexed="60"/>
      <name val="Arial"/>
      <family val="2"/>
    </font>
    <font>
      <b/>
      <u/>
      <sz val="10"/>
      <color indexed="23"/>
      <name val="Arial"/>
      <family val="2"/>
    </font>
    <font>
      <sz val="12"/>
      <color indexed="6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color indexed="8"/>
      <name val="Calibri"/>
      <family val="2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i/>
      <sz val="8"/>
      <color rgb="FF900020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0" tint="-0.499984740745262"/>
      <name val="Arial"/>
      <family val="2"/>
    </font>
    <font>
      <sz val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3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8"/>
      <color rgb="FFC00000"/>
      <name val="Raleway"/>
    </font>
    <font>
      <sz val="18"/>
      <color rgb="FFC00000"/>
      <name val="Raleway"/>
    </font>
    <font>
      <b/>
      <sz val="18"/>
      <name val="Raleway"/>
    </font>
    <font>
      <sz val="18"/>
      <name val="Raleway"/>
    </font>
    <font>
      <b/>
      <sz val="28"/>
      <color rgb="FF90002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u/>
      <sz val="16"/>
      <color rgb="FFC00000"/>
      <name val="Calibri"/>
      <family val="2"/>
      <scheme val="minor"/>
    </font>
    <font>
      <u/>
      <sz val="16"/>
      <color rgb="FFC0000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C00000"/>
      <name val="Raleway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9" fontId="8" fillId="0" borderId="0" applyFont="0" applyFill="0" applyBorder="0" applyAlignment="0" applyProtection="0"/>
  </cellStyleXfs>
  <cellXfs count="109">
    <xf numFmtId="0" fontId="0" fillId="0" borderId="0" xfId="0"/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>
      <alignment vertical="center" wrapText="1"/>
    </xf>
    <xf numFmtId="164" fontId="13" fillId="0" borderId="2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164" fontId="13" fillId="0" borderId="3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0" borderId="4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4" xfId="0" applyNumberFormat="1" applyFont="1" applyFill="1" applyBorder="1" applyAlignment="1">
      <alignment horizontal="center" vertical="center" wrapText="1"/>
    </xf>
    <xf numFmtId="164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3" fillId="0" borderId="5" xfId="0" applyFont="1" applyFill="1" applyBorder="1" applyAlignment="1">
      <alignment vertical="center" wrapText="1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3" fillId="2" borderId="5" xfId="0" applyFont="1" applyFill="1" applyBorder="1" applyAlignment="1">
      <alignment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0" fontId="34" fillId="0" borderId="5" xfId="0" applyFont="1" applyFill="1" applyBorder="1" applyAlignment="1">
      <alignment vertical="center" wrapText="1"/>
    </xf>
    <xf numFmtId="0" fontId="24" fillId="0" borderId="11" xfId="0" applyFont="1" applyFill="1" applyBorder="1" applyAlignment="1" applyProtection="1">
      <alignment vertical="center"/>
      <protection locked="0"/>
    </xf>
    <xf numFmtId="0" fontId="24" fillId="0" borderId="14" xfId="0" applyFont="1" applyFill="1" applyBorder="1" applyAlignment="1" applyProtection="1">
      <alignment vertical="center"/>
      <protection locked="0"/>
    </xf>
    <xf numFmtId="0" fontId="25" fillId="0" borderId="15" xfId="0" applyFont="1" applyFill="1" applyBorder="1" applyAlignment="1">
      <alignment vertical="center"/>
    </xf>
    <xf numFmtId="0" fontId="10" fillId="0" borderId="16" xfId="0" applyFont="1" applyFill="1" applyBorder="1" applyAlignment="1">
      <alignment vertical="center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37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8" fillId="0" borderId="0" xfId="0" applyFont="1" applyFill="1" applyAlignment="1">
      <alignment horizontal="left" vertical="center"/>
    </xf>
    <xf numFmtId="0" fontId="39" fillId="0" borderId="0" xfId="0" applyFont="1" applyFill="1" applyAlignment="1">
      <alignment vertical="center"/>
    </xf>
    <xf numFmtId="0" fontId="36" fillId="0" borderId="0" xfId="0" applyFont="1" applyFill="1" applyBorder="1" applyAlignment="1">
      <alignment vertical="center"/>
    </xf>
    <xf numFmtId="0" fontId="38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164" fontId="18" fillId="0" borderId="4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/>
    </xf>
    <xf numFmtId="0" fontId="42" fillId="0" borderId="6" xfId="0" applyFont="1" applyFill="1" applyBorder="1" applyAlignment="1">
      <alignment vertical="center"/>
    </xf>
    <xf numFmtId="0" fontId="42" fillId="0" borderId="7" xfId="0" applyFont="1" applyFill="1" applyBorder="1" applyAlignment="1">
      <alignment vertical="center"/>
    </xf>
    <xf numFmtId="0" fontId="43" fillId="0" borderId="6" xfId="0" applyFont="1" applyFill="1" applyBorder="1" applyAlignment="1">
      <alignment vertical="center"/>
    </xf>
    <xf numFmtId="0" fontId="43" fillId="0" borderId="7" xfId="0" applyFont="1" applyFill="1" applyBorder="1" applyAlignment="1">
      <alignment vertical="center"/>
    </xf>
    <xf numFmtId="0" fontId="43" fillId="0" borderId="6" xfId="0" applyFont="1" applyBorder="1" applyAlignment="1">
      <alignment vertical="center"/>
    </xf>
    <xf numFmtId="0" fontId="43" fillId="0" borderId="7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6" xfId="0" applyFont="1" applyBorder="1" applyAlignment="1">
      <alignment vertical="center"/>
    </xf>
    <xf numFmtId="0" fontId="51" fillId="0" borderId="7" xfId="0" applyFont="1" applyBorder="1" applyAlignment="1">
      <alignment vertical="center"/>
    </xf>
    <xf numFmtId="0" fontId="50" fillId="0" borderId="5" xfId="0" applyFont="1" applyFill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9" fontId="37" fillId="0" borderId="0" xfId="2" applyFont="1" applyFill="1" applyAlignment="1">
      <alignment vertical="center"/>
    </xf>
    <xf numFmtId="165" fontId="37" fillId="0" borderId="0" xfId="0" applyNumberFormat="1" applyFont="1" applyFill="1" applyAlignment="1">
      <alignment vertical="center"/>
    </xf>
    <xf numFmtId="0" fontId="40" fillId="0" borderId="5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42" fillId="0" borderId="5" xfId="0" applyFont="1" applyFill="1" applyBorder="1" applyAlignment="1">
      <alignment horizontal="center" vertical="center"/>
    </xf>
    <xf numFmtId="0" fontId="40" fillId="0" borderId="6" xfId="0" applyFont="1" applyBorder="1" applyAlignment="1">
      <alignment vertical="center"/>
    </xf>
    <xf numFmtId="0" fontId="40" fillId="0" borderId="7" xfId="0" applyFont="1" applyBorder="1" applyAlignment="1">
      <alignment vertical="center"/>
    </xf>
    <xf numFmtId="0" fontId="53" fillId="0" borderId="5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/>
    </xf>
    <xf numFmtId="0" fontId="32" fillId="0" borderId="8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 wrapText="1"/>
      <protection locked="0"/>
    </xf>
    <xf numFmtId="0" fontId="19" fillId="0" borderId="8" xfId="0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7" fillId="0" borderId="8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0" fontId="14" fillId="0" borderId="8" xfId="0" applyFont="1" applyFill="1" applyBorder="1" applyAlignment="1">
      <alignment horizontal="right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45" fillId="0" borderId="16" xfId="0" applyFont="1" applyBorder="1" applyAlignment="1">
      <alignment horizontal="center" vertical="center"/>
    </xf>
    <xf numFmtId="0" fontId="24" fillId="0" borderId="12" xfId="0" applyFont="1" applyFill="1" applyBorder="1" applyAlignment="1" applyProtection="1">
      <alignment horizontal="left" vertical="center"/>
      <protection locked="0"/>
    </xf>
    <xf numFmtId="0" fontId="24" fillId="0" borderId="13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Border="1" applyAlignment="1" applyProtection="1">
      <alignment horizontal="left" vertical="center"/>
      <protection locked="0"/>
    </xf>
    <xf numFmtId="0" fontId="24" fillId="0" borderId="8" xfId="0" applyFont="1" applyFill="1" applyBorder="1" applyAlignment="1" applyProtection="1">
      <alignment horizontal="left" vertical="center"/>
      <protection locked="0"/>
    </xf>
    <xf numFmtId="0" fontId="24" fillId="0" borderId="14" xfId="0" applyFont="1" applyFill="1" applyBorder="1" applyAlignment="1" applyProtection="1">
      <alignment horizontal="left" vertical="center"/>
      <protection locked="0"/>
    </xf>
    <xf numFmtId="0" fontId="0" fillId="0" borderId="17" xfId="0" applyBorder="1" applyAlignment="1">
      <alignment horizontal="center"/>
    </xf>
    <xf numFmtId="0" fontId="25" fillId="0" borderId="9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13943</xdr:colOff>
      <xdr:row>164</xdr:row>
      <xdr:rowOff>10583</xdr:rowOff>
    </xdr:from>
    <xdr:to>
      <xdr:col>1</xdr:col>
      <xdr:colOff>8646584</xdr:colOff>
      <xdr:row>167</xdr:row>
      <xdr:rowOff>44700</xdr:rowOff>
    </xdr:to>
    <xdr:pic>
      <xdr:nvPicPr>
        <xdr:cNvPr id="5814" name="Image 11">
          <a:extLst>
            <a:ext uri="{FF2B5EF4-FFF2-40B4-BE49-F238E27FC236}">
              <a16:creationId xmlns:a16="http://schemas.microsoft.com/office/drawing/2014/main" id="{6C3529B8-6655-4637-8DEB-8D657CCB0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76" y="60356750"/>
          <a:ext cx="8632641" cy="108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8655049</xdr:colOff>
      <xdr:row>164</xdr:row>
      <xdr:rowOff>52916</xdr:rowOff>
    </xdr:from>
    <xdr:to>
      <xdr:col>4</xdr:col>
      <xdr:colOff>542395</xdr:colOff>
      <xdr:row>166</xdr:row>
      <xdr:rowOff>344765</xdr:rowOff>
    </xdr:to>
    <xdr:pic>
      <xdr:nvPicPr>
        <xdr:cNvPr id="5815" name="Image 12">
          <a:extLst>
            <a:ext uri="{FF2B5EF4-FFF2-40B4-BE49-F238E27FC236}">
              <a16:creationId xmlns:a16="http://schemas.microsoft.com/office/drawing/2014/main" id="{F9D60476-7243-4970-8FE7-35B731E1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205" y="77681666"/>
          <a:ext cx="7282128" cy="100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7892</xdr:colOff>
      <xdr:row>159</xdr:row>
      <xdr:rowOff>172246</xdr:rowOff>
    </xdr:from>
    <xdr:to>
      <xdr:col>1</xdr:col>
      <xdr:colOff>6991462</xdr:colOff>
      <xdr:row>161</xdr:row>
      <xdr:rowOff>76996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ED30448F-4499-4FAD-A2C3-95CC4A7D28BF}"/>
            </a:ext>
          </a:extLst>
        </xdr:cNvPr>
        <xdr:cNvSpPr txBox="1"/>
      </xdr:nvSpPr>
      <xdr:spPr>
        <a:xfrm>
          <a:off x="130970" y="26634284"/>
          <a:ext cx="6727032" cy="500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*Vins en cours d'élevage suivant le protocole des vins biologiques. La mention BIO ne pourra être validée qu'au moment de la mise en bouteille.</a:t>
          </a:r>
          <a:endParaRPr lang="fr-FR" sz="800"/>
        </a:p>
      </xdr:txBody>
    </xdr:sp>
    <xdr:clientData/>
  </xdr:twoCellAnchor>
  <xdr:twoCellAnchor editAs="oneCell">
    <xdr:from>
      <xdr:col>0</xdr:col>
      <xdr:colOff>99218</xdr:colOff>
      <xdr:row>10</xdr:row>
      <xdr:rowOff>132289</xdr:rowOff>
    </xdr:from>
    <xdr:to>
      <xdr:col>6</xdr:col>
      <xdr:colOff>1</xdr:colOff>
      <xdr:row>10</xdr:row>
      <xdr:rowOff>1507691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F52D998E-90B0-D12B-A9DD-DE81510DB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68" b="40209"/>
        <a:stretch/>
      </xdr:blipFill>
      <xdr:spPr bwMode="auto">
        <a:xfrm>
          <a:off x="99218" y="6633102"/>
          <a:ext cx="17141033" cy="1375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402167</xdr:colOff>
      <xdr:row>0</xdr:row>
      <xdr:rowOff>1426104</xdr:rowOff>
    </xdr:from>
    <xdr:to>
      <xdr:col>1</xdr:col>
      <xdr:colOff>1697568</xdr:colOff>
      <xdr:row>1</xdr:row>
      <xdr:rowOff>216280</xdr:rowOff>
    </xdr:to>
    <xdr:sp macro="" textlink="">
      <xdr:nvSpPr>
        <xdr:cNvPr id="11" name="ZoneTexte 1">
          <a:extLst>
            <a:ext uri="{FF2B5EF4-FFF2-40B4-BE49-F238E27FC236}">
              <a16:creationId xmlns:a16="http://schemas.microsoft.com/office/drawing/2014/main" id="{55E462C5-1D40-33D6-E376-7D0B9C2855BF}"/>
            </a:ext>
          </a:extLst>
        </xdr:cNvPr>
        <xdr:cNvSpPr txBox="1"/>
      </xdr:nvSpPr>
      <xdr:spPr>
        <a:xfrm>
          <a:off x="509323" y="1426104"/>
          <a:ext cx="1295401" cy="2308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900" b="1">
              <a:solidFill>
                <a:schemeClr val="bg1">
                  <a:lumMod val="65000"/>
                </a:schemeClr>
              </a:solidFill>
              <a:latin typeface="Raleway" pitchFamily="2" charset="0"/>
            </a:rPr>
            <a:t>Le</a:t>
          </a:r>
          <a:r>
            <a:rPr lang="fr-FR" sz="900" b="1">
              <a:solidFill>
                <a:srgbClr val="C00000"/>
              </a:solidFill>
              <a:latin typeface="Raleway" pitchFamily="2" charset="0"/>
            </a:rPr>
            <a:t> Vin </a:t>
          </a:r>
          <a:r>
            <a:rPr lang="fr-FR" sz="900" b="1">
              <a:solidFill>
                <a:schemeClr val="bg1">
                  <a:lumMod val="65000"/>
                </a:schemeClr>
              </a:solidFill>
              <a:latin typeface="Raleway" pitchFamily="2" charset="0"/>
            </a:rPr>
            <a:t>en Passion</a:t>
          </a:r>
        </a:p>
      </xdr:txBody>
    </xdr:sp>
    <xdr:clientData/>
  </xdr:twoCellAnchor>
  <xdr:twoCellAnchor>
    <xdr:from>
      <xdr:col>4</xdr:col>
      <xdr:colOff>103453</xdr:colOff>
      <xdr:row>0</xdr:row>
      <xdr:rowOff>1380067</xdr:rowOff>
    </xdr:from>
    <xdr:to>
      <xdr:col>5</xdr:col>
      <xdr:colOff>806187</xdr:colOff>
      <xdr:row>1</xdr:row>
      <xdr:rowOff>171566</xdr:rowOff>
    </xdr:to>
    <xdr:sp macro="" textlink="">
      <xdr:nvSpPr>
        <xdr:cNvPr id="12" name="ZoneTexte 1">
          <a:extLst>
            <a:ext uri="{FF2B5EF4-FFF2-40B4-BE49-F238E27FC236}">
              <a16:creationId xmlns:a16="http://schemas.microsoft.com/office/drawing/2014/main" id="{80B9E213-96F9-4DEC-811D-6272227B0541}"/>
            </a:ext>
          </a:extLst>
        </xdr:cNvPr>
        <xdr:cNvSpPr txBox="1"/>
      </xdr:nvSpPr>
      <xdr:spPr>
        <a:xfrm>
          <a:off x="15033891" y="1380067"/>
          <a:ext cx="1298046" cy="23215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900" b="1">
              <a:solidFill>
                <a:schemeClr val="bg1">
                  <a:lumMod val="65000"/>
                </a:schemeClr>
              </a:solidFill>
              <a:latin typeface="Raleway" pitchFamily="2" charset="0"/>
            </a:rPr>
            <a:t>Le</a:t>
          </a:r>
          <a:r>
            <a:rPr lang="fr-FR" sz="900" b="1">
              <a:solidFill>
                <a:srgbClr val="C00000"/>
              </a:solidFill>
              <a:latin typeface="Raleway" pitchFamily="2" charset="0"/>
            </a:rPr>
            <a:t> Vin </a:t>
          </a:r>
          <a:r>
            <a:rPr lang="fr-FR" sz="900" b="1">
              <a:solidFill>
                <a:schemeClr val="bg1">
                  <a:lumMod val="65000"/>
                </a:schemeClr>
              </a:solidFill>
              <a:latin typeface="Raleway" pitchFamily="2" charset="0"/>
            </a:rPr>
            <a:t>en Passion</a:t>
          </a:r>
        </a:p>
      </xdr:txBody>
    </xdr:sp>
    <xdr:clientData/>
  </xdr:twoCellAnchor>
  <xdr:twoCellAnchor>
    <xdr:from>
      <xdr:col>1</xdr:col>
      <xdr:colOff>13025437</xdr:colOff>
      <xdr:row>17</xdr:row>
      <xdr:rowOff>83343</xdr:rowOff>
    </xdr:from>
    <xdr:to>
      <xdr:col>1</xdr:col>
      <xdr:colOff>13356974</xdr:colOff>
      <xdr:row>17</xdr:row>
      <xdr:rowOff>421027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38C195BC-DB46-E458-FD05-1E017BB50993}"/>
            </a:ext>
          </a:extLst>
        </xdr:cNvPr>
        <xdr:cNvGrpSpPr/>
      </xdr:nvGrpSpPr>
      <xdr:grpSpPr>
        <a:xfrm>
          <a:off x="13134294" y="11554164"/>
          <a:ext cx="331537" cy="337684"/>
          <a:chOff x="2190044" y="1102294"/>
          <a:chExt cx="509891" cy="519345"/>
        </a:xfrm>
      </xdr:grpSpPr>
      <xdr:sp macro="" textlink="">
        <xdr:nvSpPr>
          <xdr:cNvPr id="14" name="Ellipse 13">
            <a:extLst>
              <a:ext uri="{FF2B5EF4-FFF2-40B4-BE49-F238E27FC236}">
                <a16:creationId xmlns:a16="http://schemas.microsoft.com/office/drawing/2014/main" id="{5CF1B906-67B6-DD81-2EBC-8B9CFB5F1367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15" name="Image 14">
            <a:extLst>
              <a:ext uri="{FF2B5EF4-FFF2-40B4-BE49-F238E27FC236}">
                <a16:creationId xmlns:a16="http://schemas.microsoft.com/office/drawing/2014/main" id="{3A7FCB0C-BDEC-4A88-CFC2-C5DACD257A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13023055</xdr:colOff>
      <xdr:row>22</xdr:row>
      <xdr:rowOff>57149</xdr:rowOff>
    </xdr:from>
    <xdr:to>
      <xdr:col>1</xdr:col>
      <xdr:colOff>13354592</xdr:colOff>
      <xdr:row>22</xdr:row>
      <xdr:rowOff>394833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3FB75CE2-4350-42E6-8F75-737D6F0DDA5A}"/>
            </a:ext>
          </a:extLst>
        </xdr:cNvPr>
        <xdr:cNvGrpSpPr/>
      </xdr:nvGrpSpPr>
      <xdr:grpSpPr>
        <a:xfrm>
          <a:off x="13131912" y="14113328"/>
          <a:ext cx="331537" cy="337684"/>
          <a:chOff x="2190044" y="1102294"/>
          <a:chExt cx="509891" cy="519345"/>
        </a:xfrm>
      </xdr:grpSpPr>
      <xdr:sp macro="" textlink="">
        <xdr:nvSpPr>
          <xdr:cNvPr id="17" name="Ellipse 16">
            <a:extLst>
              <a:ext uri="{FF2B5EF4-FFF2-40B4-BE49-F238E27FC236}">
                <a16:creationId xmlns:a16="http://schemas.microsoft.com/office/drawing/2014/main" id="{2396165F-5513-E9E0-8330-640698AD6843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18" name="Image 17">
            <a:extLst>
              <a:ext uri="{FF2B5EF4-FFF2-40B4-BE49-F238E27FC236}">
                <a16:creationId xmlns:a16="http://schemas.microsoft.com/office/drawing/2014/main" id="{8A55932E-6327-5945-AE33-0F577AA585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13013531</xdr:colOff>
      <xdr:row>25</xdr:row>
      <xdr:rowOff>95250</xdr:rowOff>
    </xdr:from>
    <xdr:to>
      <xdr:col>1</xdr:col>
      <xdr:colOff>13345068</xdr:colOff>
      <xdr:row>25</xdr:row>
      <xdr:rowOff>432934</xdr:rowOff>
    </xdr:to>
    <xdr:grpSp>
      <xdr:nvGrpSpPr>
        <xdr:cNvPr id="19" name="Groupe 18">
          <a:extLst>
            <a:ext uri="{FF2B5EF4-FFF2-40B4-BE49-F238E27FC236}">
              <a16:creationId xmlns:a16="http://schemas.microsoft.com/office/drawing/2014/main" id="{48EF05B3-5958-4DFD-9D38-0EC306182D6A}"/>
            </a:ext>
          </a:extLst>
        </xdr:cNvPr>
        <xdr:cNvGrpSpPr/>
      </xdr:nvGrpSpPr>
      <xdr:grpSpPr>
        <a:xfrm>
          <a:off x="13122388" y="15729857"/>
          <a:ext cx="331537" cy="337684"/>
          <a:chOff x="2190044" y="1102294"/>
          <a:chExt cx="509891" cy="519345"/>
        </a:xfrm>
      </xdr:grpSpPr>
      <xdr:sp macro="" textlink="">
        <xdr:nvSpPr>
          <xdr:cNvPr id="21" name="Ellipse 20">
            <a:extLst>
              <a:ext uri="{FF2B5EF4-FFF2-40B4-BE49-F238E27FC236}">
                <a16:creationId xmlns:a16="http://schemas.microsoft.com/office/drawing/2014/main" id="{79079542-AEA8-E426-FB03-EAA691A29F41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22" name="Image 21">
            <a:extLst>
              <a:ext uri="{FF2B5EF4-FFF2-40B4-BE49-F238E27FC236}">
                <a16:creationId xmlns:a16="http://schemas.microsoft.com/office/drawing/2014/main" id="{E5D0D1F6-DB2E-BFF4-63F4-3791DF4445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13037344</xdr:colOff>
      <xdr:row>37</xdr:row>
      <xdr:rowOff>83344</xdr:rowOff>
    </xdr:from>
    <xdr:to>
      <xdr:col>1</xdr:col>
      <xdr:colOff>13368881</xdr:colOff>
      <xdr:row>37</xdr:row>
      <xdr:rowOff>421028</xdr:rowOff>
    </xdr:to>
    <xdr:grpSp>
      <xdr:nvGrpSpPr>
        <xdr:cNvPr id="23" name="Groupe 22">
          <a:extLst>
            <a:ext uri="{FF2B5EF4-FFF2-40B4-BE49-F238E27FC236}">
              <a16:creationId xmlns:a16="http://schemas.microsoft.com/office/drawing/2014/main" id="{D34EF326-BC3C-4FA7-A04E-8F525C9CAD51}"/>
            </a:ext>
          </a:extLst>
        </xdr:cNvPr>
        <xdr:cNvGrpSpPr/>
      </xdr:nvGrpSpPr>
      <xdr:grpSpPr>
        <a:xfrm>
          <a:off x="13146201" y="21922808"/>
          <a:ext cx="331537" cy="337684"/>
          <a:chOff x="2190044" y="1102294"/>
          <a:chExt cx="509891" cy="519345"/>
        </a:xfrm>
      </xdr:grpSpPr>
      <xdr:sp macro="" textlink="">
        <xdr:nvSpPr>
          <xdr:cNvPr id="24" name="Ellipse 23">
            <a:extLst>
              <a:ext uri="{FF2B5EF4-FFF2-40B4-BE49-F238E27FC236}">
                <a16:creationId xmlns:a16="http://schemas.microsoft.com/office/drawing/2014/main" id="{6989549E-AAF1-1977-B741-E6753E978CD4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25" name="Image 24">
            <a:extLst>
              <a:ext uri="{FF2B5EF4-FFF2-40B4-BE49-F238E27FC236}">
                <a16:creationId xmlns:a16="http://schemas.microsoft.com/office/drawing/2014/main" id="{D59C7064-8EAE-08EA-F122-30F597C58F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13025438</xdr:colOff>
      <xdr:row>43</xdr:row>
      <xdr:rowOff>95250</xdr:rowOff>
    </xdr:from>
    <xdr:to>
      <xdr:col>1</xdr:col>
      <xdr:colOff>13356975</xdr:colOff>
      <xdr:row>43</xdr:row>
      <xdr:rowOff>432934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73085806-40CD-4E7E-93B4-0AC4F6002DE7}"/>
            </a:ext>
          </a:extLst>
        </xdr:cNvPr>
        <xdr:cNvGrpSpPr/>
      </xdr:nvGrpSpPr>
      <xdr:grpSpPr>
        <a:xfrm>
          <a:off x="13134295" y="25091571"/>
          <a:ext cx="331537" cy="337684"/>
          <a:chOff x="2190044" y="1102294"/>
          <a:chExt cx="509891" cy="519345"/>
        </a:xfrm>
      </xdr:grpSpPr>
      <xdr:sp macro="" textlink="">
        <xdr:nvSpPr>
          <xdr:cNvPr id="27" name="Ellipse 26">
            <a:extLst>
              <a:ext uri="{FF2B5EF4-FFF2-40B4-BE49-F238E27FC236}">
                <a16:creationId xmlns:a16="http://schemas.microsoft.com/office/drawing/2014/main" id="{6CD3A49B-43C4-C1C5-6DA0-6EB4ABE20C98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28" name="Image 27">
            <a:extLst>
              <a:ext uri="{FF2B5EF4-FFF2-40B4-BE49-F238E27FC236}">
                <a16:creationId xmlns:a16="http://schemas.microsoft.com/office/drawing/2014/main" id="{DE792FB4-2453-13AC-FDD5-AFE2C595C8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13025438</xdr:colOff>
      <xdr:row>48</xdr:row>
      <xdr:rowOff>95250</xdr:rowOff>
    </xdr:from>
    <xdr:to>
      <xdr:col>1</xdr:col>
      <xdr:colOff>13356975</xdr:colOff>
      <xdr:row>48</xdr:row>
      <xdr:rowOff>432934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9ED0C924-6B06-41EF-9699-273152CBF9B2}"/>
            </a:ext>
          </a:extLst>
        </xdr:cNvPr>
        <xdr:cNvGrpSpPr/>
      </xdr:nvGrpSpPr>
      <xdr:grpSpPr>
        <a:xfrm>
          <a:off x="13134295" y="27744964"/>
          <a:ext cx="331537" cy="337684"/>
          <a:chOff x="2190044" y="1102294"/>
          <a:chExt cx="509891" cy="519345"/>
        </a:xfrm>
      </xdr:grpSpPr>
      <xdr:sp macro="" textlink="">
        <xdr:nvSpPr>
          <xdr:cNvPr id="30" name="Ellipse 29">
            <a:extLst>
              <a:ext uri="{FF2B5EF4-FFF2-40B4-BE49-F238E27FC236}">
                <a16:creationId xmlns:a16="http://schemas.microsoft.com/office/drawing/2014/main" id="{36DF15B0-87C5-3A1D-1C46-01907B76935F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31" name="Image 30">
            <a:extLst>
              <a:ext uri="{FF2B5EF4-FFF2-40B4-BE49-F238E27FC236}">
                <a16:creationId xmlns:a16="http://schemas.microsoft.com/office/drawing/2014/main" id="{9305B72C-2755-6136-2CD8-EA8AF4C628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13025439</xdr:colOff>
      <xdr:row>54</xdr:row>
      <xdr:rowOff>35720</xdr:rowOff>
    </xdr:from>
    <xdr:to>
      <xdr:col>1</xdr:col>
      <xdr:colOff>13356976</xdr:colOff>
      <xdr:row>54</xdr:row>
      <xdr:rowOff>373404</xdr:rowOff>
    </xdr:to>
    <xdr:grpSp>
      <xdr:nvGrpSpPr>
        <xdr:cNvPr id="32" name="Groupe 31">
          <a:extLst>
            <a:ext uri="{FF2B5EF4-FFF2-40B4-BE49-F238E27FC236}">
              <a16:creationId xmlns:a16="http://schemas.microsoft.com/office/drawing/2014/main" id="{7EC70F90-868C-44F4-B2C9-82B9481E454F}"/>
            </a:ext>
          </a:extLst>
        </xdr:cNvPr>
        <xdr:cNvGrpSpPr/>
      </xdr:nvGrpSpPr>
      <xdr:grpSpPr>
        <a:xfrm>
          <a:off x="13134296" y="30570149"/>
          <a:ext cx="331537" cy="337684"/>
          <a:chOff x="2190044" y="1102294"/>
          <a:chExt cx="509891" cy="519345"/>
        </a:xfrm>
      </xdr:grpSpPr>
      <xdr:sp macro="" textlink="">
        <xdr:nvSpPr>
          <xdr:cNvPr id="33" name="Ellipse 32">
            <a:extLst>
              <a:ext uri="{FF2B5EF4-FFF2-40B4-BE49-F238E27FC236}">
                <a16:creationId xmlns:a16="http://schemas.microsoft.com/office/drawing/2014/main" id="{747B7A3E-4A19-35F0-904A-C3C5F18AD349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34" name="Image 33">
            <a:extLst>
              <a:ext uri="{FF2B5EF4-FFF2-40B4-BE49-F238E27FC236}">
                <a16:creationId xmlns:a16="http://schemas.microsoft.com/office/drawing/2014/main" id="{32822839-31FB-C801-8478-BC63CBB27F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13025439</xdr:colOff>
      <xdr:row>58</xdr:row>
      <xdr:rowOff>23812</xdr:rowOff>
    </xdr:from>
    <xdr:to>
      <xdr:col>1</xdr:col>
      <xdr:colOff>13356976</xdr:colOff>
      <xdr:row>58</xdr:row>
      <xdr:rowOff>361496</xdr:rowOff>
    </xdr:to>
    <xdr:grpSp>
      <xdr:nvGrpSpPr>
        <xdr:cNvPr id="35" name="Groupe 34">
          <a:extLst>
            <a:ext uri="{FF2B5EF4-FFF2-40B4-BE49-F238E27FC236}">
              <a16:creationId xmlns:a16="http://schemas.microsoft.com/office/drawing/2014/main" id="{F067BBF7-2B5B-4881-BBF6-05242BE6ABC2}"/>
            </a:ext>
          </a:extLst>
        </xdr:cNvPr>
        <xdr:cNvGrpSpPr/>
      </xdr:nvGrpSpPr>
      <xdr:grpSpPr>
        <a:xfrm>
          <a:off x="13134296" y="32136669"/>
          <a:ext cx="331537" cy="337684"/>
          <a:chOff x="2190044" y="1102294"/>
          <a:chExt cx="509891" cy="519345"/>
        </a:xfrm>
      </xdr:grpSpPr>
      <xdr:sp macro="" textlink="">
        <xdr:nvSpPr>
          <xdr:cNvPr id="36" name="Ellipse 35">
            <a:extLst>
              <a:ext uri="{FF2B5EF4-FFF2-40B4-BE49-F238E27FC236}">
                <a16:creationId xmlns:a16="http://schemas.microsoft.com/office/drawing/2014/main" id="{0F530CE8-D683-CBF1-3FBE-7CB5D383DF7D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37" name="Image 36">
            <a:extLst>
              <a:ext uri="{FF2B5EF4-FFF2-40B4-BE49-F238E27FC236}">
                <a16:creationId xmlns:a16="http://schemas.microsoft.com/office/drawing/2014/main" id="{9C0F04E4-F6E2-885E-3283-C511FFADE5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13023057</xdr:colOff>
      <xdr:row>61</xdr:row>
      <xdr:rowOff>45243</xdr:rowOff>
    </xdr:from>
    <xdr:to>
      <xdr:col>1</xdr:col>
      <xdr:colOff>13354594</xdr:colOff>
      <xdr:row>61</xdr:row>
      <xdr:rowOff>382927</xdr:rowOff>
    </xdr:to>
    <xdr:grpSp>
      <xdr:nvGrpSpPr>
        <xdr:cNvPr id="38" name="Groupe 37">
          <a:extLst>
            <a:ext uri="{FF2B5EF4-FFF2-40B4-BE49-F238E27FC236}">
              <a16:creationId xmlns:a16="http://schemas.microsoft.com/office/drawing/2014/main" id="{3710434D-2BEE-4F5F-9FE3-2EB47303CC4D}"/>
            </a:ext>
          </a:extLst>
        </xdr:cNvPr>
        <xdr:cNvGrpSpPr/>
      </xdr:nvGrpSpPr>
      <xdr:grpSpPr>
        <a:xfrm>
          <a:off x="13131914" y="33341922"/>
          <a:ext cx="331537" cy="337684"/>
          <a:chOff x="2190044" y="1102294"/>
          <a:chExt cx="509891" cy="519345"/>
        </a:xfrm>
      </xdr:grpSpPr>
      <xdr:sp macro="" textlink="">
        <xdr:nvSpPr>
          <xdr:cNvPr id="39" name="Ellipse 38">
            <a:extLst>
              <a:ext uri="{FF2B5EF4-FFF2-40B4-BE49-F238E27FC236}">
                <a16:creationId xmlns:a16="http://schemas.microsoft.com/office/drawing/2014/main" id="{86D517DB-4664-8469-875D-3583A9421B82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40" name="Image 39">
            <a:extLst>
              <a:ext uri="{FF2B5EF4-FFF2-40B4-BE49-F238E27FC236}">
                <a16:creationId xmlns:a16="http://schemas.microsoft.com/office/drawing/2014/main" id="{8E38C22A-D351-B4F4-578B-1BF828256B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13013531</xdr:colOff>
      <xdr:row>72</xdr:row>
      <xdr:rowOff>59531</xdr:rowOff>
    </xdr:from>
    <xdr:to>
      <xdr:col>1</xdr:col>
      <xdr:colOff>13345068</xdr:colOff>
      <xdr:row>72</xdr:row>
      <xdr:rowOff>397215</xdr:rowOff>
    </xdr:to>
    <xdr:grpSp>
      <xdr:nvGrpSpPr>
        <xdr:cNvPr id="41" name="Groupe 40">
          <a:extLst>
            <a:ext uri="{FF2B5EF4-FFF2-40B4-BE49-F238E27FC236}">
              <a16:creationId xmlns:a16="http://schemas.microsoft.com/office/drawing/2014/main" id="{C4846D58-7F98-47AF-AD90-E9E518C90F6A}"/>
            </a:ext>
          </a:extLst>
        </xdr:cNvPr>
        <xdr:cNvGrpSpPr/>
      </xdr:nvGrpSpPr>
      <xdr:grpSpPr>
        <a:xfrm>
          <a:off x="13122388" y="38173138"/>
          <a:ext cx="331537" cy="337684"/>
          <a:chOff x="2190044" y="1102294"/>
          <a:chExt cx="509891" cy="519345"/>
        </a:xfrm>
      </xdr:grpSpPr>
      <xdr:sp macro="" textlink="">
        <xdr:nvSpPr>
          <xdr:cNvPr id="42" name="Ellipse 41">
            <a:extLst>
              <a:ext uri="{FF2B5EF4-FFF2-40B4-BE49-F238E27FC236}">
                <a16:creationId xmlns:a16="http://schemas.microsoft.com/office/drawing/2014/main" id="{83F8A4AE-8EC5-3C48-FF33-F863EC1C1A42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43" name="Image 42">
            <a:extLst>
              <a:ext uri="{FF2B5EF4-FFF2-40B4-BE49-F238E27FC236}">
                <a16:creationId xmlns:a16="http://schemas.microsoft.com/office/drawing/2014/main" id="{4C48573E-AA1C-D786-6BDD-256B8713BA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13025437</xdr:colOff>
      <xdr:row>74</xdr:row>
      <xdr:rowOff>47625</xdr:rowOff>
    </xdr:from>
    <xdr:to>
      <xdr:col>1</xdr:col>
      <xdr:colOff>13356974</xdr:colOff>
      <xdr:row>74</xdr:row>
      <xdr:rowOff>385309</xdr:rowOff>
    </xdr:to>
    <xdr:grpSp>
      <xdr:nvGrpSpPr>
        <xdr:cNvPr id="44" name="Groupe 43">
          <a:extLst>
            <a:ext uri="{FF2B5EF4-FFF2-40B4-BE49-F238E27FC236}">
              <a16:creationId xmlns:a16="http://schemas.microsoft.com/office/drawing/2014/main" id="{6CDE2ED5-99EB-4BF1-8263-3985C5EE284F}"/>
            </a:ext>
          </a:extLst>
        </xdr:cNvPr>
        <xdr:cNvGrpSpPr/>
      </xdr:nvGrpSpPr>
      <xdr:grpSpPr>
        <a:xfrm>
          <a:off x="13134294" y="39086518"/>
          <a:ext cx="331537" cy="337684"/>
          <a:chOff x="2190044" y="1102294"/>
          <a:chExt cx="509891" cy="519345"/>
        </a:xfrm>
      </xdr:grpSpPr>
      <xdr:sp macro="" textlink="">
        <xdr:nvSpPr>
          <xdr:cNvPr id="45" name="Ellipse 44">
            <a:extLst>
              <a:ext uri="{FF2B5EF4-FFF2-40B4-BE49-F238E27FC236}">
                <a16:creationId xmlns:a16="http://schemas.microsoft.com/office/drawing/2014/main" id="{249317B7-ADBF-5459-6125-0FB372CA7F42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46" name="Image 45">
            <a:extLst>
              <a:ext uri="{FF2B5EF4-FFF2-40B4-BE49-F238E27FC236}">
                <a16:creationId xmlns:a16="http://schemas.microsoft.com/office/drawing/2014/main" id="{4153DFC8-D8BD-ADFC-F7E4-47317DEC8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13025437</xdr:colOff>
      <xdr:row>77</xdr:row>
      <xdr:rowOff>47626</xdr:rowOff>
    </xdr:from>
    <xdr:to>
      <xdr:col>1</xdr:col>
      <xdr:colOff>13356974</xdr:colOff>
      <xdr:row>77</xdr:row>
      <xdr:rowOff>385310</xdr:rowOff>
    </xdr:to>
    <xdr:grpSp>
      <xdr:nvGrpSpPr>
        <xdr:cNvPr id="47" name="Groupe 46">
          <a:extLst>
            <a:ext uri="{FF2B5EF4-FFF2-40B4-BE49-F238E27FC236}">
              <a16:creationId xmlns:a16="http://schemas.microsoft.com/office/drawing/2014/main" id="{7B2533AC-1849-45F2-BC9A-3D93FD5D46E8}"/>
            </a:ext>
          </a:extLst>
        </xdr:cNvPr>
        <xdr:cNvGrpSpPr/>
      </xdr:nvGrpSpPr>
      <xdr:grpSpPr>
        <a:xfrm>
          <a:off x="13134294" y="40433626"/>
          <a:ext cx="331537" cy="337684"/>
          <a:chOff x="2190044" y="1102294"/>
          <a:chExt cx="509891" cy="519345"/>
        </a:xfrm>
      </xdr:grpSpPr>
      <xdr:sp macro="" textlink="">
        <xdr:nvSpPr>
          <xdr:cNvPr id="48" name="Ellipse 47">
            <a:extLst>
              <a:ext uri="{FF2B5EF4-FFF2-40B4-BE49-F238E27FC236}">
                <a16:creationId xmlns:a16="http://schemas.microsoft.com/office/drawing/2014/main" id="{D559E828-0A1D-09E6-4E32-A0C7914AA15F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49" name="Image 48">
            <a:extLst>
              <a:ext uri="{FF2B5EF4-FFF2-40B4-BE49-F238E27FC236}">
                <a16:creationId xmlns:a16="http://schemas.microsoft.com/office/drawing/2014/main" id="{20FA640F-054E-4190-27C3-654C241FDA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13023055</xdr:colOff>
      <xdr:row>84</xdr:row>
      <xdr:rowOff>45245</xdr:rowOff>
    </xdr:from>
    <xdr:to>
      <xdr:col>1</xdr:col>
      <xdr:colOff>13354592</xdr:colOff>
      <xdr:row>84</xdr:row>
      <xdr:rowOff>382929</xdr:rowOff>
    </xdr:to>
    <xdr:grpSp>
      <xdr:nvGrpSpPr>
        <xdr:cNvPr id="50" name="Groupe 49">
          <a:extLst>
            <a:ext uri="{FF2B5EF4-FFF2-40B4-BE49-F238E27FC236}">
              <a16:creationId xmlns:a16="http://schemas.microsoft.com/office/drawing/2014/main" id="{1331EAEE-C978-4A2D-BB57-646B1890C54A}"/>
            </a:ext>
          </a:extLst>
        </xdr:cNvPr>
        <xdr:cNvGrpSpPr/>
      </xdr:nvGrpSpPr>
      <xdr:grpSpPr>
        <a:xfrm>
          <a:off x="13131912" y="43193495"/>
          <a:ext cx="331537" cy="337684"/>
          <a:chOff x="2190044" y="1102294"/>
          <a:chExt cx="509891" cy="519345"/>
        </a:xfrm>
      </xdr:grpSpPr>
      <xdr:sp macro="" textlink="">
        <xdr:nvSpPr>
          <xdr:cNvPr id="51" name="Ellipse 50">
            <a:extLst>
              <a:ext uri="{FF2B5EF4-FFF2-40B4-BE49-F238E27FC236}">
                <a16:creationId xmlns:a16="http://schemas.microsoft.com/office/drawing/2014/main" id="{07D4B581-6AA5-FCC0-E443-0AFF469F6431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52" name="Image 51">
            <a:extLst>
              <a:ext uri="{FF2B5EF4-FFF2-40B4-BE49-F238E27FC236}">
                <a16:creationId xmlns:a16="http://schemas.microsoft.com/office/drawing/2014/main" id="{8A574C35-AF9F-4DDB-C9D7-2D392C104D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13025437</xdr:colOff>
      <xdr:row>92</xdr:row>
      <xdr:rowOff>59530</xdr:rowOff>
    </xdr:from>
    <xdr:to>
      <xdr:col>1</xdr:col>
      <xdr:colOff>13356974</xdr:colOff>
      <xdr:row>92</xdr:row>
      <xdr:rowOff>397214</xdr:rowOff>
    </xdr:to>
    <xdr:grpSp>
      <xdr:nvGrpSpPr>
        <xdr:cNvPr id="53" name="Groupe 52">
          <a:extLst>
            <a:ext uri="{FF2B5EF4-FFF2-40B4-BE49-F238E27FC236}">
              <a16:creationId xmlns:a16="http://schemas.microsoft.com/office/drawing/2014/main" id="{F6D1349C-CD3F-40C5-886D-B01C96AF85B8}"/>
            </a:ext>
          </a:extLst>
        </xdr:cNvPr>
        <xdr:cNvGrpSpPr/>
      </xdr:nvGrpSpPr>
      <xdr:grpSpPr>
        <a:xfrm>
          <a:off x="13134294" y="46419066"/>
          <a:ext cx="331537" cy="337684"/>
          <a:chOff x="2190044" y="1102294"/>
          <a:chExt cx="509891" cy="519345"/>
        </a:xfrm>
      </xdr:grpSpPr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2B609AB5-0C8A-92F3-D4A1-ECDE1DE9203B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55" name="Image 54">
            <a:extLst>
              <a:ext uri="{FF2B5EF4-FFF2-40B4-BE49-F238E27FC236}">
                <a16:creationId xmlns:a16="http://schemas.microsoft.com/office/drawing/2014/main" id="{DDA60413-7DA8-9173-2444-CA3A645B1D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13023055</xdr:colOff>
      <xdr:row>100</xdr:row>
      <xdr:rowOff>45242</xdr:rowOff>
    </xdr:from>
    <xdr:to>
      <xdr:col>1</xdr:col>
      <xdr:colOff>13354592</xdr:colOff>
      <xdr:row>100</xdr:row>
      <xdr:rowOff>382926</xdr:rowOff>
    </xdr:to>
    <xdr:grpSp>
      <xdr:nvGrpSpPr>
        <xdr:cNvPr id="56" name="Groupe 55">
          <a:extLst>
            <a:ext uri="{FF2B5EF4-FFF2-40B4-BE49-F238E27FC236}">
              <a16:creationId xmlns:a16="http://schemas.microsoft.com/office/drawing/2014/main" id="{48A94FBD-F3BA-4F69-B978-0554161272A7}"/>
            </a:ext>
          </a:extLst>
        </xdr:cNvPr>
        <xdr:cNvGrpSpPr/>
      </xdr:nvGrpSpPr>
      <xdr:grpSpPr>
        <a:xfrm>
          <a:off x="13131912" y="49670492"/>
          <a:ext cx="331537" cy="337684"/>
          <a:chOff x="2190044" y="1102294"/>
          <a:chExt cx="509891" cy="519345"/>
        </a:xfrm>
      </xdr:grpSpPr>
      <xdr:sp macro="" textlink="">
        <xdr:nvSpPr>
          <xdr:cNvPr id="57" name="Ellipse 56">
            <a:extLst>
              <a:ext uri="{FF2B5EF4-FFF2-40B4-BE49-F238E27FC236}">
                <a16:creationId xmlns:a16="http://schemas.microsoft.com/office/drawing/2014/main" id="{3A826794-B09C-FC62-4153-99EA127F8F25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58" name="Image 57">
            <a:extLst>
              <a:ext uri="{FF2B5EF4-FFF2-40B4-BE49-F238E27FC236}">
                <a16:creationId xmlns:a16="http://schemas.microsoft.com/office/drawing/2014/main" id="{0D24ABA3-1637-DA69-649A-A91E6D1A79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13032579</xdr:colOff>
      <xdr:row>104</xdr:row>
      <xdr:rowOff>54767</xdr:rowOff>
    </xdr:from>
    <xdr:to>
      <xdr:col>1</xdr:col>
      <xdr:colOff>13364116</xdr:colOff>
      <xdr:row>104</xdr:row>
      <xdr:rowOff>392451</xdr:rowOff>
    </xdr:to>
    <xdr:grpSp>
      <xdr:nvGrpSpPr>
        <xdr:cNvPr id="59" name="Groupe 58">
          <a:extLst>
            <a:ext uri="{FF2B5EF4-FFF2-40B4-BE49-F238E27FC236}">
              <a16:creationId xmlns:a16="http://schemas.microsoft.com/office/drawing/2014/main" id="{53003B09-9B0A-4B6D-A40C-C87076311A6D}"/>
            </a:ext>
          </a:extLst>
        </xdr:cNvPr>
        <xdr:cNvGrpSpPr/>
      </xdr:nvGrpSpPr>
      <xdr:grpSpPr>
        <a:xfrm>
          <a:off x="13141436" y="51421731"/>
          <a:ext cx="331537" cy="337684"/>
          <a:chOff x="2190044" y="1102294"/>
          <a:chExt cx="509891" cy="519345"/>
        </a:xfrm>
      </xdr:grpSpPr>
      <xdr:sp macro="" textlink="">
        <xdr:nvSpPr>
          <xdr:cNvPr id="60" name="Ellipse 59">
            <a:extLst>
              <a:ext uri="{FF2B5EF4-FFF2-40B4-BE49-F238E27FC236}">
                <a16:creationId xmlns:a16="http://schemas.microsoft.com/office/drawing/2014/main" id="{F64CA01E-6553-2E03-5607-B42B46C73B83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61" name="Image 60">
            <a:extLst>
              <a:ext uri="{FF2B5EF4-FFF2-40B4-BE49-F238E27FC236}">
                <a16:creationId xmlns:a16="http://schemas.microsoft.com/office/drawing/2014/main" id="{7170D089-1F91-C06B-A63A-1C1827315B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13025435</xdr:colOff>
      <xdr:row>113</xdr:row>
      <xdr:rowOff>59531</xdr:rowOff>
    </xdr:from>
    <xdr:to>
      <xdr:col>1</xdr:col>
      <xdr:colOff>13356972</xdr:colOff>
      <xdr:row>113</xdr:row>
      <xdr:rowOff>397215</xdr:rowOff>
    </xdr:to>
    <xdr:grpSp>
      <xdr:nvGrpSpPr>
        <xdr:cNvPr id="62" name="Groupe 61">
          <a:extLst>
            <a:ext uri="{FF2B5EF4-FFF2-40B4-BE49-F238E27FC236}">
              <a16:creationId xmlns:a16="http://schemas.microsoft.com/office/drawing/2014/main" id="{EFABB72B-6DB6-465F-8ACD-566C365B6049}"/>
            </a:ext>
          </a:extLst>
        </xdr:cNvPr>
        <xdr:cNvGrpSpPr/>
      </xdr:nvGrpSpPr>
      <xdr:grpSpPr>
        <a:xfrm>
          <a:off x="13134292" y="55345352"/>
          <a:ext cx="331537" cy="337684"/>
          <a:chOff x="2190044" y="1102294"/>
          <a:chExt cx="509891" cy="519345"/>
        </a:xfrm>
      </xdr:grpSpPr>
      <xdr:sp macro="" textlink="">
        <xdr:nvSpPr>
          <xdr:cNvPr id="63" name="Ellipse 62">
            <a:extLst>
              <a:ext uri="{FF2B5EF4-FFF2-40B4-BE49-F238E27FC236}">
                <a16:creationId xmlns:a16="http://schemas.microsoft.com/office/drawing/2014/main" id="{20B6B2E2-B134-C31F-0248-A6574076D15E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64" name="Image 63">
            <a:extLst>
              <a:ext uri="{FF2B5EF4-FFF2-40B4-BE49-F238E27FC236}">
                <a16:creationId xmlns:a16="http://schemas.microsoft.com/office/drawing/2014/main" id="{216E53D4-18C1-2952-C5C5-D3C2EBC69A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13025436</xdr:colOff>
      <xdr:row>118</xdr:row>
      <xdr:rowOff>59531</xdr:rowOff>
    </xdr:from>
    <xdr:to>
      <xdr:col>1</xdr:col>
      <xdr:colOff>13356973</xdr:colOff>
      <xdr:row>118</xdr:row>
      <xdr:rowOff>397215</xdr:rowOff>
    </xdr:to>
    <xdr:grpSp>
      <xdr:nvGrpSpPr>
        <xdr:cNvPr id="65" name="Groupe 64">
          <a:extLst>
            <a:ext uri="{FF2B5EF4-FFF2-40B4-BE49-F238E27FC236}">
              <a16:creationId xmlns:a16="http://schemas.microsoft.com/office/drawing/2014/main" id="{F84B2D63-7471-44A9-8DD3-56151236FBCC}"/>
            </a:ext>
          </a:extLst>
        </xdr:cNvPr>
        <xdr:cNvGrpSpPr/>
      </xdr:nvGrpSpPr>
      <xdr:grpSpPr>
        <a:xfrm>
          <a:off x="13134293" y="57522495"/>
          <a:ext cx="331537" cy="337684"/>
          <a:chOff x="2190044" y="1102294"/>
          <a:chExt cx="509891" cy="519345"/>
        </a:xfrm>
      </xdr:grpSpPr>
      <xdr:sp macro="" textlink="">
        <xdr:nvSpPr>
          <xdr:cNvPr id="66" name="Ellipse 65">
            <a:extLst>
              <a:ext uri="{FF2B5EF4-FFF2-40B4-BE49-F238E27FC236}">
                <a16:creationId xmlns:a16="http://schemas.microsoft.com/office/drawing/2014/main" id="{A77F54AF-EDB7-5E0B-7DB9-6210132D81AD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67" name="Image 66">
            <a:extLst>
              <a:ext uri="{FF2B5EF4-FFF2-40B4-BE49-F238E27FC236}">
                <a16:creationId xmlns:a16="http://schemas.microsoft.com/office/drawing/2014/main" id="{DE323C21-E3FE-60D0-863F-6C18A92893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13608842</xdr:colOff>
      <xdr:row>122</xdr:row>
      <xdr:rowOff>88447</xdr:rowOff>
    </xdr:from>
    <xdr:to>
      <xdr:col>1</xdr:col>
      <xdr:colOff>13940379</xdr:colOff>
      <xdr:row>122</xdr:row>
      <xdr:rowOff>426131</xdr:rowOff>
    </xdr:to>
    <xdr:grpSp>
      <xdr:nvGrpSpPr>
        <xdr:cNvPr id="68" name="Groupe 67">
          <a:extLst>
            <a:ext uri="{FF2B5EF4-FFF2-40B4-BE49-F238E27FC236}">
              <a16:creationId xmlns:a16="http://schemas.microsoft.com/office/drawing/2014/main" id="{96B0B7E8-F62F-444F-81FB-84FB7C2A8A5D}"/>
            </a:ext>
          </a:extLst>
        </xdr:cNvPr>
        <xdr:cNvGrpSpPr/>
      </xdr:nvGrpSpPr>
      <xdr:grpSpPr>
        <a:xfrm>
          <a:off x="13717699" y="59429197"/>
          <a:ext cx="331537" cy="337684"/>
          <a:chOff x="2190044" y="1102294"/>
          <a:chExt cx="509891" cy="519345"/>
        </a:xfrm>
      </xdr:grpSpPr>
      <xdr:sp macro="" textlink="">
        <xdr:nvSpPr>
          <xdr:cNvPr id="69" name="Ellipse 68">
            <a:extLst>
              <a:ext uri="{FF2B5EF4-FFF2-40B4-BE49-F238E27FC236}">
                <a16:creationId xmlns:a16="http://schemas.microsoft.com/office/drawing/2014/main" id="{5BA05920-33ED-5D76-E8D5-2ABCF88E4770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70" name="Image 69">
            <a:extLst>
              <a:ext uri="{FF2B5EF4-FFF2-40B4-BE49-F238E27FC236}">
                <a16:creationId xmlns:a16="http://schemas.microsoft.com/office/drawing/2014/main" id="{573E4196-78D7-0C7E-4D26-1A8A4C6B5D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13037342</xdr:colOff>
      <xdr:row>133</xdr:row>
      <xdr:rowOff>59530</xdr:rowOff>
    </xdr:from>
    <xdr:to>
      <xdr:col>1</xdr:col>
      <xdr:colOff>13368879</xdr:colOff>
      <xdr:row>133</xdr:row>
      <xdr:rowOff>397214</xdr:rowOff>
    </xdr:to>
    <xdr:grpSp>
      <xdr:nvGrpSpPr>
        <xdr:cNvPr id="71" name="Groupe 70">
          <a:extLst>
            <a:ext uri="{FF2B5EF4-FFF2-40B4-BE49-F238E27FC236}">
              <a16:creationId xmlns:a16="http://schemas.microsoft.com/office/drawing/2014/main" id="{A599466F-4017-4C77-97FB-46CC924A14D9}"/>
            </a:ext>
          </a:extLst>
        </xdr:cNvPr>
        <xdr:cNvGrpSpPr/>
      </xdr:nvGrpSpPr>
      <xdr:grpSpPr>
        <a:xfrm>
          <a:off x="13146199" y="64489351"/>
          <a:ext cx="331537" cy="337684"/>
          <a:chOff x="2190044" y="1102294"/>
          <a:chExt cx="509891" cy="519345"/>
        </a:xfrm>
      </xdr:grpSpPr>
      <xdr:sp macro="" textlink="">
        <xdr:nvSpPr>
          <xdr:cNvPr id="72" name="Ellipse 71">
            <a:extLst>
              <a:ext uri="{FF2B5EF4-FFF2-40B4-BE49-F238E27FC236}">
                <a16:creationId xmlns:a16="http://schemas.microsoft.com/office/drawing/2014/main" id="{4005BE3F-CA37-522C-18F9-2A9201835526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73" name="Image 72">
            <a:extLst>
              <a:ext uri="{FF2B5EF4-FFF2-40B4-BE49-F238E27FC236}">
                <a16:creationId xmlns:a16="http://schemas.microsoft.com/office/drawing/2014/main" id="{0380A0C5-C345-EBD8-E4EB-354509124D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13037342</xdr:colOff>
      <xdr:row>143</xdr:row>
      <xdr:rowOff>47624</xdr:rowOff>
    </xdr:from>
    <xdr:to>
      <xdr:col>1</xdr:col>
      <xdr:colOff>13368879</xdr:colOff>
      <xdr:row>143</xdr:row>
      <xdr:rowOff>385308</xdr:rowOff>
    </xdr:to>
    <xdr:grpSp>
      <xdr:nvGrpSpPr>
        <xdr:cNvPr id="77" name="Groupe 76">
          <a:extLst>
            <a:ext uri="{FF2B5EF4-FFF2-40B4-BE49-F238E27FC236}">
              <a16:creationId xmlns:a16="http://schemas.microsoft.com/office/drawing/2014/main" id="{4B3F57F5-4BE4-4B0C-9F2D-5043F144F076}"/>
            </a:ext>
          </a:extLst>
        </xdr:cNvPr>
        <xdr:cNvGrpSpPr/>
      </xdr:nvGrpSpPr>
      <xdr:grpSpPr>
        <a:xfrm>
          <a:off x="13146199" y="69103874"/>
          <a:ext cx="331537" cy="337684"/>
          <a:chOff x="2190044" y="1102294"/>
          <a:chExt cx="509891" cy="519345"/>
        </a:xfrm>
      </xdr:grpSpPr>
      <xdr:sp macro="" textlink="">
        <xdr:nvSpPr>
          <xdr:cNvPr id="78" name="Ellipse 77">
            <a:extLst>
              <a:ext uri="{FF2B5EF4-FFF2-40B4-BE49-F238E27FC236}">
                <a16:creationId xmlns:a16="http://schemas.microsoft.com/office/drawing/2014/main" id="{543D283C-F42C-CCAC-0E50-7CA1576D9E8F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79" name="Image 78">
            <a:extLst>
              <a:ext uri="{FF2B5EF4-FFF2-40B4-BE49-F238E27FC236}">
                <a16:creationId xmlns:a16="http://schemas.microsoft.com/office/drawing/2014/main" id="{09E87CF5-4A3C-1CB5-BEDC-25AE02D109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13023055</xdr:colOff>
      <xdr:row>150</xdr:row>
      <xdr:rowOff>45243</xdr:rowOff>
    </xdr:from>
    <xdr:to>
      <xdr:col>1</xdr:col>
      <xdr:colOff>13354592</xdr:colOff>
      <xdr:row>150</xdr:row>
      <xdr:rowOff>382927</xdr:rowOff>
    </xdr:to>
    <xdr:grpSp>
      <xdr:nvGrpSpPr>
        <xdr:cNvPr id="80" name="Groupe 79">
          <a:extLst>
            <a:ext uri="{FF2B5EF4-FFF2-40B4-BE49-F238E27FC236}">
              <a16:creationId xmlns:a16="http://schemas.microsoft.com/office/drawing/2014/main" id="{84AC5712-59FE-4816-A0C4-31613F09E8C5}"/>
            </a:ext>
          </a:extLst>
        </xdr:cNvPr>
        <xdr:cNvGrpSpPr/>
      </xdr:nvGrpSpPr>
      <xdr:grpSpPr>
        <a:xfrm>
          <a:off x="13131912" y="71958993"/>
          <a:ext cx="331537" cy="337684"/>
          <a:chOff x="2190044" y="1102294"/>
          <a:chExt cx="509891" cy="519345"/>
        </a:xfrm>
      </xdr:grpSpPr>
      <xdr:sp macro="" textlink="">
        <xdr:nvSpPr>
          <xdr:cNvPr id="81" name="Ellipse 80">
            <a:extLst>
              <a:ext uri="{FF2B5EF4-FFF2-40B4-BE49-F238E27FC236}">
                <a16:creationId xmlns:a16="http://schemas.microsoft.com/office/drawing/2014/main" id="{E0BB7CD3-DC44-EE51-8660-B1AA7C6FA123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82" name="Image 81">
            <a:extLst>
              <a:ext uri="{FF2B5EF4-FFF2-40B4-BE49-F238E27FC236}">
                <a16:creationId xmlns:a16="http://schemas.microsoft.com/office/drawing/2014/main" id="{D765AF24-CE3B-C647-0B06-E65686EAAB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13032580</xdr:colOff>
      <xdr:row>153</xdr:row>
      <xdr:rowOff>42862</xdr:rowOff>
    </xdr:from>
    <xdr:to>
      <xdr:col>1</xdr:col>
      <xdr:colOff>13364117</xdr:colOff>
      <xdr:row>153</xdr:row>
      <xdr:rowOff>380546</xdr:rowOff>
    </xdr:to>
    <xdr:grpSp>
      <xdr:nvGrpSpPr>
        <xdr:cNvPr id="83" name="Groupe 82">
          <a:extLst>
            <a:ext uri="{FF2B5EF4-FFF2-40B4-BE49-F238E27FC236}">
              <a16:creationId xmlns:a16="http://schemas.microsoft.com/office/drawing/2014/main" id="{0C469A6F-2DE7-42A5-BB7A-274BE059E78E}"/>
            </a:ext>
          </a:extLst>
        </xdr:cNvPr>
        <xdr:cNvGrpSpPr/>
      </xdr:nvGrpSpPr>
      <xdr:grpSpPr>
        <a:xfrm>
          <a:off x="13141437" y="73181255"/>
          <a:ext cx="331537" cy="337684"/>
          <a:chOff x="2190044" y="1102294"/>
          <a:chExt cx="509891" cy="519345"/>
        </a:xfrm>
      </xdr:grpSpPr>
      <xdr:sp macro="" textlink="">
        <xdr:nvSpPr>
          <xdr:cNvPr id="84" name="Ellipse 83">
            <a:extLst>
              <a:ext uri="{FF2B5EF4-FFF2-40B4-BE49-F238E27FC236}">
                <a16:creationId xmlns:a16="http://schemas.microsoft.com/office/drawing/2014/main" id="{EC4F2495-931A-3536-B0AF-88633EB9971B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85" name="Image 84">
            <a:extLst>
              <a:ext uri="{FF2B5EF4-FFF2-40B4-BE49-F238E27FC236}">
                <a16:creationId xmlns:a16="http://schemas.microsoft.com/office/drawing/2014/main" id="{C8EB372A-BD5C-5F33-9421-A7D4971FB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13023055</xdr:colOff>
      <xdr:row>101</xdr:row>
      <xdr:rowOff>45242</xdr:rowOff>
    </xdr:from>
    <xdr:to>
      <xdr:col>1</xdr:col>
      <xdr:colOff>13354592</xdr:colOff>
      <xdr:row>101</xdr:row>
      <xdr:rowOff>382926</xdr:rowOff>
    </xdr:to>
    <xdr:grpSp>
      <xdr:nvGrpSpPr>
        <xdr:cNvPr id="86" name="Groupe 85">
          <a:extLst>
            <a:ext uri="{FF2B5EF4-FFF2-40B4-BE49-F238E27FC236}">
              <a16:creationId xmlns:a16="http://schemas.microsoft.com/office/drawing/2014/main" id="{8B7383F4-303E-47CE-8BC1-C9554CA7BE80}"/>
            </a:ext>
          </a:extLst>
        </xdr:cNvPr>
        <xdr:cNvGrpSpPr/>
      </xdr:nvGrpSpPr>
      <xdr:grpSpPr>
        <a:xfrm>
          <a:off x="13131912" y="50078706"/>
          <a:ext cx="331537" cy="337684"/>
          <a:chOff x="2190044" y="1102294"/>
          <a:chExt cx="509891" cy="519345"/>
        </a:xfrm>
      </xdr:grpSpPr>
      <xdr:sp macro="" textlink="">
        <xdr:nvSpPr>
          <xdr:cNvPr id="87" name="Ellipse 86">
            <a:extLst>
              <a:ext uri="{FF2B5EF4-FFF2-40B4-BE49-F238E27FC236}">
                <a16:creationId xmlns:a16="http://schemas.microsoft.com/office/drawing/2014/main" id="{A182B43F-AD98-C21D-3B02-1A19614D5B8E}"/>
              </a:ext>
            </a:extLst>
          </xdr:cNvPr>
          <xdr:cNvSpPr/>
        </xdr:nvSpPr>
        <xdr:spPr>
          <a:xfrm>
            <a:off x="2190044" y="1102294"/>
            <a:ext cx="509891" cy="519345"/>
          </a:xfrm>
          <a:prstGeom prst="ellipse">
            <a:avLst/>
          </a:prstGeom>
          <a:solidFill>
            <a:srgbClr val="BE1622"/>
          </a:solidFill>
          <a:ln w="25400" cap="flat">
            <a:noFill/>
            <a:prstDash val="solid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="horz" wrap="square" lIns="45718" tIns="45718" rIns="45718" bIns="45718" numCol="1" spcCol="38100" rtlCol="0" anchor="t">
            <a:sp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defRPr>
            </a:lvl9pPr>
          </a:lstStyle>
          <a:p>
            <a:pPr defTabSz="914400"/>
            <a:endParaRPr lang="fr-FR" sz="1800"/>
          </a:p>
        </xdr:txBody>
      </xdr:sp>
      <xdr:pic>
        <xdr:nvPicPr>
          <xdr:cNvPr id="88" name="Image 87">
            <a:extLst>
              <a:ext uri="{FF2B5EF4-FFF2-40B4-BE49-F238E27FC236}">
                <a16:creationId xmlns:a16="http://schemas.microsoft.com/office/drawing/2014/main" id="{47D4CB30-6864-D061-02F5-A4E71EB508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71257" y="1227491"/>
            <a:ext cx="347463" cy="30938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396163</xdr:colOff>
      <xdr:row>0</xdr:row>
      <xdr:rowOff>217714</xdr:rowOff>
    </xdr:from>
    <xdr:to>
      <xdr:col>1</xdr:col>
      <xdr:colOff>1646464</xdr:colOff>
      <xdr:row>0</xdr:row>
      <xdr:rowOff>1129392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2DC6477-5D6D-41F8-D231-CD381729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20" y="217714"/>
          <a:ext cx="1250301" cy="911678"/>
        </a:xfrm>
        <a:prstGeom prst="rect">
          <a:avLst/>
        </a:prstGeom>
      </xdr:spPr>
    </xdr:pic>
    <xdr:clientData/>
  </xdr:twoCellAnchor>
  <xdr:twoCellAnchor editAs="oneCell">
    <xdr:from>
      <xdr:col>4</xdr:col>
      <xdr:colOff>194777</xdr:colOff>
      <xdr:row>0</xdr:row>
      <xdr:rowOff>220436</xdr:rowOff>
    </xdr:from>
    <xdr:to>
      <xdr:col>5</xdr:col>
      <xdr:colOff>859971</xdr:colOff>
      <xdr:row>0</xdr:row>
      <xdr:rowOff>1132114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8B070E3A-7AE4-46FD-A5EA-DE3260CA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6920" y="220436"/>
          <a:ext cx="1250301" cy="911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K170"/>
  <sheetViews>
    <sheetView showGridLines="0" tabSelected="1" zoomScale="70" zoomScaleNormal="70" workbookViewId="0">
      <selection activeCell="B170" sqref="B170"/>
    </sheetView>
  </sheetViews>
  <sheetFormatPr baseColWidth="10" defaultColWidth="9.140625" defaultRowHeight="27.75" customHeight="1" x14ac:dyDescent="0.2"/>
  <cols>
    <col min="1" max="1" width="1.5703125" style="1" customWidth="1"/>
    <col min="2" max="2" width="210.42578125" style="1" customWidth="1"/>
    <col min="3" max="3" width="10.140625" style="1" customWidth="1"/>
    <col min="4" max="4" width="10.42578125" style="1" customWidth="1"/>
    <col min="5" max="5" width="8.85546875" style="15" bestFit="1" customWidth="1"/>
    <col min="6" max="6" width="17.140625" style="2" customWidth="1"/>
    <col min="7" max="7" width="9.140625" style="50" customWidth="1"/>
    <col min="8" max="8" width="5.28515625" style="36" bestFit="1" customWidth="1"/>
    <col min="9" max="9" width="5.140625" style="50" bestFit="1" customWidth="1"/>
    <col min="10" max="10" width="5.7109375" style="51" customWidth="1"/>
    <col min="11" max="11" width="9.140625" style="50"/>
    <col min="12" max="16384" width="9.140625" style="1"/>
  </cols>
  <sheetData>
    <row r="1" spans="2:11" ht="113.25" customHeight="1" x14ac:dyDescent="0.2">
      <c r="B1" s="83" t="s">
        <v>33</v>
      </c>
      <c r="C1" s="84"/>
      <c r="D1" s="84"/>
      <c r="E1" s="84"/>
      <c r="F1" s="84"/>
    </row>
    <row r="2" spans="2:11" ht="42.75" customHeight="1" thickBot="1" x14ac:dyDescent="0.25">
      <c r="B2" s="99" t="s">
        <v>169</v>
      </c>
      <c r="C2" s="99"/>
      <c r="D2" s="99"/>
      <c r="E2" s="99"/>
      <c r="F2" s="99"/>
    </row>
    <row r="3" spans="2:11" ht="32.25" customHeight="1" x14ac:dyDescent="0.2">
      <c r="B3" s="44" t="s">
        <v>1</v>
      </c>
      <c r="C3" s="100" t="s">
        <v>0</v>
      </c>
      <c r="D3" s="100"/>
      <c r="E3" s="100"/>
      <c r="F3" s="101"/>
      <c r="G3" s="56"/>
    </row>
    <row r="4" spans="2:11" ht="32.25" customHeight="1" x14ac:dyDescent="0.2">
      <c r="B4" s="45" t="s">
        <v>2</v>
      </c>
      <c r="C4" s="102" t="s">
        <v>4</v>
      </c>
      <c r="D4" s="102"/>
      <c r="E4" s="102"/>
      <c r="F4" s="103"/>
      <c r="G4" s="56"/>
    </row>
    <row r="5" spans="2:11" ht="33" customHeight="1" x14ac:dyDescent="0.2">
      <c r="B5" s="104" t="s">
        <v>7</v>
      </c>
      <c r="C5" s="102"/>
      <c r="D5" s="102"/>
      <c r="E5" s="102"/>
      <c r="F5" s="103"/>
      <c r="K5"/>
    </row>
    <row r="6" spans="2:11" ht="32.25" customHeight="1" x14ac:dyDescent="0.2">
      <c r="B6" s="104" t="s">
        <v>3</v>
      </c>
      <c r="C6" s="102"/>
      <c r="D6" s="102"/>
      <c r="E6" s="102"/>
      <c r="F6" s="103"/>
    </row>
    <row r="7" spans="2:11" ht="33.75" customHeight="1" x14ac:dyDescent="0.2">
      <c r="B7" s="85" t="s">
        <v>16</v>
      </c>
      <c r="C7" s="86"/>
      <c r="D7" s="86"/>
      <c r="E7" s="86"/>
      <c r="F7" s="87"/>
      <c r="G7" s="57"/>
    </row>
    <row r="8" spans="2:11" ht="68.25" customHeight="1" thickBot="1" x14ac:dyDescent="0.25">
      <c r="B8" s="46" t="s">
        <v>34</v>
      </c>
      <c r="C8" s="47"/>
      <c r="D8" s="47"/>
      <c r="E8" s="48"/>
      <c r="F8" s="49"/>
    </row>
    <row r="9" spans="2:11" ht="12" customHeight="1" thickBot="1" x14ac:dyDescent="0.25">
      <c r="B9" s="59"/>
      <c r="C9" s="30"/>
      <c r="D9" s="30"/>
      <c r="E9" s="12"/>
      <c r="F9" s="31"/>
    </row>
    <row r="10" spans="2:11" ht="120" customHeight="1" thickBot="1" x14ac:dyDescent="0.25">
      <c r="B10" s="106" t="s">
        <v>32</v>
      </c>
      <c r="C10" s="107"/>
      <c r="D10" s="107"/>
      <c r="E10" s="107"/>
      <c r="F10" s="108"/>
    </row>
    <row r="11" spans="2:11" ht="129.75" customHeight="1" x14ac:dyDescent="0.2">
      <c r="B11" s="105"/>
      <c r="C11" s="105"/>
      <c r="D11" s="105"/>
      <c r="E11" s="105"/>
      <c r="F11" s="105"/>
      <c r="G11"/>
    </row>
    <row r="12" spans="2:11" s="17" customFormat="1" ht="48.75" customHeight="1" x14ac:dyDescent="0.2">
      <c r="B12" s="74" t="s">
        <v>28</v>
      </c>
      <c r="C12" s="19" t="s">
        <v>9</v>
      </c>
      <c r="D12" s="23" t="s">
        <v>15</v>
      </c>
      <c r="E12" s="3" t="s">
        <v>14</v>
      </c>
      <c r="F12" s="23" t="s">
        <v>8</v>
      </c>
      <c r="G12" s="52"/>
      <c r="H12" s="37"/>
      <c r="I12" s="52"/>
      <c r="J12" s="53"/>
      <c r="K12" s="52"/>
    </row>
    <row r="13" spans="2:11" s="17" customFormat="1" ht="40.5" customHeight="1" x14ac:dyDescent="0.2">
      <c r="B13" s="35" t="s">
        <v>35</v>
      </c>
      <c r="C13" s="61">
        <v>18.5</v>
      </c>
      <c r="D13" s="24">
        <v>6</v>
      </c>
      <c r="E13" s="18"/>
      <c r="F13" s="27">
        <f>C13*D13*E13</f>
        <v>0</v>
      </c>
      <c r="G13" s="52"/>
      <c r="H13" s="37">
        <v>16.5</v>
      </c>
      <c r="I13" s="75"/>
      <c r="J13" s="52"/>
      <c r="K13" s="52"/>
    </row>
    <row r="14" spans="2:11" s="17" customFormat="1" ht="40.5" customHeight="1" x14ac:dyDescent="0.2">
      <c r="B14" s="35" t="s">
        <v>36</v>
      </c>
      <c r="C14" s="61">
        <v>19</v>
      </c>
      <c r="D14" s="24">
        <v>6</v>
      </c>
      <c r="E14" s="18"/>
      <c r="F14" s="27">
        <f t="shared" ref="F14:F20" si="0">C14*D14*E14</f>
        <v>0</v>
      </c>
      <c r="G14" s="52"/>
      <c r="H14" s="37">
        <v>17.5</v>
      </c>
      <c r="I14" s="75"/>
      <c r="J14" s="52"/>
      <c r="K14" s="52"/>
    </row>
    <row r="15" spans="2:11" s="17" customFormat="1" ht="40.5" customHeight="1" x14ac:dyDescent="0.2">
      <c r="B15" s="39" t="s">
        <v>37</v>
      </c>
      <c r="C15" s="61">
        <v>21</v>
      </c>
      <c r="D15" s="24">
        <v>6</v>
      </c>
      <c r="E15" s="18"/>
      <c r="F15" s="27">
        <f t="shared" si="0"/>
        <v>0</v>
      </c>
      <c r="G15" s="52"/>
      <c r="H15" s="37">
        <v>19.5</v>
      </c>
      <c r="I15" s="75"/>
      <c r="J15" s="52"/>
      <c r="K15" s="52"/>
    </row>
    <row r="16" spans="2:11" s="17" customFormat="1" ht="40.5" customHeight="1" x14ac:dyDescent="0.2">
      <c r="B16" s="39" t="s">
        <v>38</v>
      </c>
      <c r="C16" s="61">
        <v>21</v>
      </c>
      <c r="D16" s="24">
        <v>6</v>
      </c>
      <c r="E16" s="18"/>
      <c r="F16" s="27">
        <f t="shared" si="0"/>
        <v>0</v>
      </c>
      <c r="G16" s="52"/>
      <c r="H16" s="37">
        <v>19.5</v>
      </c>
      <c r="I16" s="75"/>
      <c r="J16" s="52"/>
      <c r="K16" s="52"/>
    </row>
    <row r="17" spans="2:11" s="17" customFormat="1" ht="40.5" customHeight="1" x14ac:dyDescent="0.2">
      <c r="B17" s="39" t="s">
        <v>39</v>
      </c>
      <c r="C17" s="61">
        <v>23.5</v>
      </c>
      <c r="D17" s="24">
        <v>6</v>
      </c>
      <c r="E17" s="18"/>
      <c r="F17" s="27">
        <f t="shared" si="0"/>
        <v>0</v>
      </c>
      <c r="G17" s="52"/>
      <c r="H17" s="37">
        <v>19.5</v>
      </c>
      <c r="I17" s="75"/>
      <c r="J17" s="52"/>
      <c r="K17" s="52"/>
    </row>
    <row r="18" spans="2:11" s="17" customFormat="1" ht="40.5" customHeight="1" x14ac:dyDescent="0.2">
      <c r="B18" s="35" t="s">
        <v>40</v>
      </c>
      <c r="C18" s="61">
        <v>26</v>
      </c>
      <c r="D18" s="24">
        <v>6</v>
      </c>
      <c r="E18" s="18"/>
      <c r="F18" s="27">
        <f>C18*D18*E18</f>
        <v>0</v>
      </c>
      <c r="G18" s="52"/>
      <c r="H18" s="37">
        <v>23.5</v>
      </c>
      <c r="I18" s="75"/>
      <c r="J18" s="52"/>
      <c r="K18" s="52"/>
    </row>
    <row r="19" spans="2:11" s="17" customFormat="1" ht="40.5" customHeight="1" x14ac:dyDescent="0.2">
      <c r="B19" s="39" t="s">
        <v>41</v>
      </c>
      <c r="C19" s="61">
        <v>26</v>
      </c>
      <c r="D19" s="24">
        <v>6</v>
      </c>
      <c r="E19" s="18"/>
      <c r="F19" s="27">
        <f t="shared" si="0"/>
        <v>0</v>
      </c>
      <c r="G19" s="52"/>
      <c r="H19" s="37">
        <v>22.5</v>
      </c>
      <c r="I19" s="75"/>
      <c r="J19" s="52"/>
      <c r="K19" s="52"/>
    </row>
    <row r="20" spans="2:11" s="17" customFormat="1" ht="40.5" customHeight="1" x14ac:dyDescent="0.2">
      <c r="B20" s="35" t="s">
        <v>42</v>
      </c>
      <c r="C20" s="61">
        <v>26</v>
      </c>
      <c r="D20" s="24">
        <v>6</v>
      </c>
      <c r="E20" s="18"/>
      <c r="F20" s="27">
        <f t="shared" si="0"/>
        <v>0</v>
      </c>
      <c r="G20" s="52"/>
      <c r="H20" s="37">
        <v>23.5</v>
      </c>
      <c r="I20" s="75"/>
      <c r="J20" s="52"/>
      <c r="K20" s="52"/>
    </row>
    <row r="21" spans="2:11" s="17" customFormat="1" ht="40.5" customHeight="1" x14ac:dyDescent="0.2">
      <c r="B21" s="35" t="s">
        <v>43</v>
      </c>
      <c r="C21" s="61">
        <v>31</v>
      </c>
      <c r="D21" s="24">
        <v>6</v>
      </c>
      <c r="E21" s="18"/>
      <c r="F21" s="27">
        <f>C21*D21*E21</f>
        <v>0</v>
      </c>
      <c r="G21" s="52"/>
      <c r="H21" s="37">
        <v>23.5</v>
      </c>
      <c r="I21" s="75"/>
      <c r="J21" s="52"/>
      <c r="K21" s="52"/>
    </row>
    <row r="22" spans="2:11" s="17" customFormat="1" ht="40.5" customHeight="1" x14ac:dyDescent="0.2">
      <c r="B22" s="39" t="s">
        <v>44</v>
      </c>
      <c r="C22" s="61">
        <v>35</v>
      </c>
      <c r="D22" s="24">
        <v>6</v>
      </c>
      <c r="E22" s="18"/>
      <c r="F22" s="27">
        <f>C22*D22*E22</f>
        <v>0</v>
      </c>
      <c r="G22" s="52"/>
      <c r="H22" s="37">
        <v>35</v>
      </c>
      <c r="I22" s="75"/>
      <c r="J22" s="52"/>
      <c r="K22" s="52"/>
    </row>
    <row r="23" spans="2:11" s="17" customFormat="1" ht="40.5" customHeight="1" x14ac:dyDescent="0.2">
      <c r="B23" s="35" t="s">
        <v>45</v>
      </c>
      <c r="C23" s="61">
        <v>51</v>
      </c>
      <c r="D23" s="24">
        <v>6</v>
      </c>
      <c r="E23" s="18"/>
      <c r="F23" s="27">
        <f>C23*D23*E23</f>
        <v>0</v>
      </c>
      <c r="G23" s="52"/>
      <c r="H23" s="37">
        <v>51</v>
      </c>
      <c r="I23" s="75"/>
      <c r="J23" s="52"/>
      <c r="K23" s="52"/>
    </row>
    <row r="24" spans="2:11" s="17" customFormat="1" ht="42.75" customHeight="1" x14ac:dyDescent="0.2">
      <c r="B24" s="73" t="s">
        <v>19</v>
      </c>
      <c r="C24" s="63"/>
      <c r="D24" s="63"/>
      <c r="E24" s="63"/>
      <c r="F24" s="64"/>
      <c r="G24" s="52"/>
      <c r="H24" s="37"/>
      <c r="I24" s="75"/>
      <c r="J24" s="52"/>
      <c r="K24" s="52"/>
    </row>
    <row r="25" spans="2:11" s="17" customFormat="1" ht="40.5" customHeight="1" x14ac:dyDescent="0.2">
      <c r="B25" s="35" t="s">
        <v>46</v>
      </c>
      <c r="C25" s="40">
        <v>18</v>
      </c>
      <c r="D25" s="24">
        <v>6</v>
      </c>
      <c r="E25" s="18"/>
      <c r="F25" s="27">
        <f>C25*D25*E25</f>
        <v>0</v>
      </c>
      <c r="G25" s="52"/>
      <c r="H25" s="37">
        <v>18</v>
      </c>
      <c r="I25" s="75"/>
      <c r="J25" s="52"/>
      <c r="K25" s="52"/>
    </row>
    <row r="26" spans="2:11" s="17" customFormat="1" ht="40.5" customHeight="1" x14ac:dyDescent="0.2">
      <c r="B26" s="35" t="s">
        <v>47</v>
      </c>
      <c r="C26" s="40">
        <v>21.5</v>
      </c>
      <c r="D26" s="24">
        <v>6</v>
      </c>
      <c r="E26" s="18"/>
      <c r="F26" s="27">
        <f>C26*D26*E26</f>
        <v>0</v>
      </c>
      <c r="G26" s="52"/>
      <c r="H26" s="37">
        <v>18</v>
      </c>
      <c r="I26" s="75"/>
      <c r="J26" s="52"/>
      <c r="K26" s="52"/>
    </row>
    <row r="27" spans="2:11" s="17" customFormat="1" ht="40.5" customHeight="1" x14ac:dyDescent="0.2">
      <c r="B27" s="35" t="s">
        <v>48</v>
      </c>
      <c r="C27" s="20">
        <v>23</v>
      </c>
      <c r="D27" s="24">
        <v>6</v>
      </c>
      <c r="E27" s="18"/>
      <c r="F27" s="27">
        <f>C27*D27*E27</f>
        <v>0</v>
      </c>
      <c r="G27" s="52"/>
      <c r="H27" s="37">
        <v>21.5</v>
      </c>
      <c r="I27" s="75"/>
      <c r="J27" s="52"/>
      <c r="K27" s="52"/>
    </row>
    <row r="28" spans="2:11" s="17" customFormat="1" ht="40.5" customHeight="1" x14ac:dyDescent="0.2">
      <c r="B28" s="35" t="s">
        <v>49</v>
      </c>
      <c r="C28" s="20">
        <v>24.5</v>
      </c>
      <c r="D28" s="24">
        <v>6</v>
      </c>
      <c r="E28" s="18"/>
      <c r="F28" s="27">
        <f>C28*D28*E28</f>
        <v>0</v>
      </c>
      <c r="G28" s="52"/>
      <c r="H28" s="37">
        <v>22</v>
      </c>
      <c r="I28" s="75"/>
      <c r="J28" s="52"/>
      <c r="K28" s="52"/>
    </row>
    <row r="29" spans="2:11" s="17" customFormat="1" ht="40.5" customHeight="1" x14ac:dyDescent="0.2">
      <c r="B29" s="35" t="s">
        <v>50</v>
      </c>
      <c r="C29" s="20">
        <v>29</v>
      </c>
      <c r="D29" s="24">
        <v>6</v>
      </c>
      <c r="E29" s="18"/>
      <c r="F29" s="27">
        <f t="shared" ref="F29:F39" si="1">C29*D29*E29</f>
        <v>0</v>
      </c>
      <c r="G29" s="52"/>
      <c r="H29" s="37">
        <v>28</v>
      </c>
      <c r="I29" s="75"/>
      <c r="J29" s="52"/>
      <c r="K29" s="52"/>
    </row>
    <row r="30" spans="2:11" s="17" customFormat="1" ht="40.5" customHeight="1" x14ac:dyDescent="0.2">
      <c r="B30" s="35" t="s">
        <v>51</v>
      </c>
      <c r="C30" s="20">
        <v>30</v>
      </c>
      <c r="D30" s="24">
        <v>6</v>
      </c>
      <c r="E30" s="18"/>
      <c r="F30" s="27">
        <f>C30*D30*E30</f>
        <v>0</v>
      </c>
      <c r="G30" s="52"/>
      <c r="H30" s="37">
        <v>29.5</v>
      </c>
      <c r="I30" s="75"/>
      <c r="J30" s="52"/>
      <c r="K30" s="52"/>
    </row>
    <row r="31" spans="2:11" s="17" customFormat="1" ht="40.5" customHeight="1" x14ac:dyDescent="0.2">
      <c r="B31" s="35" t="s">
        <v>52</v>
      </c>
      <c r="C31" s="20">
        <v>32.5</v>
      </c>
      <c r="D31" s="24">
        <v>6</v>
      </c>
      <c r="E31" s="18"/>
      <c r="F31" s="27">
        <f>C31*D31*E31</f>
        <v>0</v>
      </c>
      <c r="G31" s="52"/>
      <c r="H31" s="37">
        <v>29.5</v>
      </c>
      <c r="I31" s="75"/>
      <c r="J31" s="52"/>
      <c r="K31" s="52"/>
    </row>
    <row r="32" spans="2:11" s="17" customFormat="1" ht="40.5" customHeight="1" x14ac:dyDescent="0.2">
      <c r="B32" s="35" t="s">
        <v>53</v>
      </c>
      <c r="C32" s="20">
        <v>34.5</v>
      </c>
      <c r="D32" s="24">
        <v>6</v>
      </c>
      <c r="E32" s="18"/>
      <c r="F32" s="27">
        <f t="shared" si="1"/>
        <v>0</v>
      </c>
      <c r="G32" s="52"/>
      <c r="H32" s="37">
        <v>30.5</v>
      </c>
      <c r="I32" s="75"/>
      <c r="J32" s="52"/>
      <c r="K32" s="52"/>
    </row>
    <row r="33" spans="2:11" s="17" customFormat="1" ht="40.5" customHeight="1" x14ac:dyDescent="0.2">
      <c r="B33" s="35" t="s">
        <v>54</v>
      </c>
      <c r="C33" s="20">
        <v>40</v>
      </c>
      <c r="D33" s="24">
        <v>6</v>
      </c>
      <c r="E33" s="18"/>
      <c r="F33" s="27">
        <f t="shared" si="1"/>
        <v>0</v>
      </c>
      <c r="G33" s="52"/>
      <c r="H33" s="37">
        <v>35</v>
      </c>
      <c r="I33" s="75"/>
      <c r="J33" s="52"/>
      <c r="K33" s="52"/>
    </row>
    <row r="34" spans="2:11" s="17" customFormat="1" ht="40.5" customHeight="1" x14ac:dyDescent="0.2">
      <c r="B34" s="35" t="s">
        <v>55</v>
      </c>
      <c r="C34" s="20">
        <v>41.5</v>
      </c>
      <c r="D34" s="24">
        <v>6</v>
      </c>
      <c r="E34" s="18"/>
      <c r="F34" s="27">
        <f>C34*D34*E34</f>
        <v>0</v>
      </c>
      <c r="G34" s="52"/>
      <c r="H34" s="37">
        <v>41</v>
      </c>
      <c r="I34" s="75"/>
      <c r="J34" s="52"/>
      <c r="K34" s="52"/>
    </row>
    <row r="35" spans="2:11" s="17" customFormat="1" ht="40.5" customHeight="1" x14ac:dyDescent="0.2">
      <c r="B35" s="35" t="s">
        <v>56</v>
      </c>
      <c r="C35" s="40">
        <v>43</v>
      </c>
      <c r="D35" s="24">
        <v>6</v>
      </c>
      <c r="E35" s="18"/>
      <c r="F35" s="27">
        <f>C35*D35*E35</f>
        <v>0</v>
      </c>
      <c r="G35" s="52"/>
      <c r="H35" s="37">
        <v>35</v>
      </c>
      <c r="I35" s="75"/>
      <c r="J35" s="52"/>
      <c r="K35" s="52"/>
    </row>
    <row r="36" spans="2:11" s="17" customFormat="1" ht="40.5" customHeight="1" x14ac:dyDescent="0.2">
      <c r="B36" s="35" t="s">
        <v>57</v>
      </c>
      <c r="C36" s="40">
        <v>47.5</v>
      </c>
      <c r="D36" s="24">
        <v>6</v>
      </c>
      <c r="E36" s="18"/>
      <c r="F36" s="27">
        <f t="shared" si="1"/>
        <v>0</v>
      </c>
      <c r="G36" s="52"/>
      <c r="H36" s="37">
        <v>39</v>
      </c>
      <c r="I36" s="75"/>
      <c r="J36" s="52"/>
      <c r="K36" s="52"/>
    </row>
    <row r="37" spans="2:11" s="17" customFormat="1" ht="40.5" customHeight="1" x14ac:dyDescent="0.2">
      <c r="B37" s="35" t="s">
        <v>58</v>
      </c>
      <c r="C37" s="40">
        <v>49</v>
      </c>
      <c r="D37" s="24">
        <v>6</v>
      </c>
      <c r="E37" s="18"/>
      <c r="F37" s="27">
        <f t="shared" si="1"/>
        <v>0</v>
      </c>
      <c r="G37" s="52"/>
      <c r="H37" s="37">
        <v>40.5</v>
      </c>
      <c r="I37" s="75"/>
      <c r="J37" s="52"/>
      <c r="K37" s="52"/>
    </row>
    <row r="38" spans="2:11" s="17" customFormat="1" ht="40.5" customHeight="1" x14ac:dyDescent="0.2">
      <c r="B38" s="35" t="s">
        <v>59</v>
      </c>
      <c r="C38" s="40">
        <v>55</v>
      </c>
      <c r="D38" s="24">
        <v>6</v>
      </c>
      <c r="E38" s="18"/>
      <c r="F38" s="27">
        <f t="shared" si="1"/>
        <v>0</v>
      </c>
      <c r="G38" s="52"/>
      <c r="H38" s="37">
        <v>46</v>
      </c>
      <c r="I38" s="75"/>
      <c r="J38" s="52"/>
      <c r="K38" s="52"/>
    </row>
    <row r="39" spans="2:11" s="17" customFormat="1" ht="40.5" customHeight="1" x14ac:dyDescent="0.2">
      <c r="B39" s="35" t="s">
        <v>60</v>
      </c>
      <c r="C39" s="20">
        <v>70</v>
      </c>
      <c r="D39" s="24">
        <v>6</v>
      </c>
      <c r="E39" s="18"/>
      <c r="F39" s="27">
        <f t="shared" si="1"/>
        <v>0</v>
      </c>
      <c r="G39" s="52"/>
      <c r="H39" s="37">
        <v>63</v>
      </c>
      <c r="I39" s="75"/>
      <c r="J39" s="52"/>
      <c r="K39" s="52"/>
    </row>
    <row r="40" spans="2:11" s="17" customFormat="1" ht="42" customHeight="1" x14ac:dyDescent="0.2">
      <c r="B40" s="73" t="s">
        <v>20</v>
      </c>
      <c r="C40" s="65"/>
      <c r="D40" s="65"/>
      <c r="E40" s="65"/>
      <c r="F40" s="66"/>
      <c r="G40" s="52"/>
      <c r="H40" s="37"/>
      <c r="I40" s="75"/>
      <c r="J40" s="52"/>
      <c r="K40" s="52"/>
    </row>
    <row r="41" spans="2:11" s="17" customFormat="1" ht="42" customHeight="1" x14ac:dyDescent="0.2">
      <c r="B41" s="35" t="s">
        <v>61</v>
      </c>
      <c r="C41" s="20">
        <v>19.5</v>
      </c>
      <c r="D41" s="24">
        <v>6</v>
      </c>
      <c r="E41" s="18"/>
      <c r="F41" s="27">
        <f t="shared" ref="F41:F51" si="2">C41*D41*E41</f>
        <v>0</v>
      </c>
      <c r="G41" s="52"/>
      <c r="H41" s="37">
        <v>18</v>
      </c>
      <c r="I41" s="75"/>
      <c r="J41" s="52"/>
      <c r="K41" s="52"/>
    </row>
    <row r="42" spans="2:11" s="17" customFormat="1" ht="42" customHeight="1" x14ac:dyDescent="0.2">
      <c r="B42" s="35" t="s">
        <v>62</v>
      </c>
      <c r="C42" s="20">
        <v>22</v>
      </c>
      <c r="D42" s="24">
        <v>6</v>
      </c>
      <c r="E42" s="18"/>
      <c r="F42" s="27">
        <f t="shared" si="2"/>
        <v>0</v>
      </c>
      <c r="G42" s="52"/>
      <c r="H42" s="37">
        <v>21</v>
      </c>
      <c r="I42" s="75"/>
      <c r="J42" s="52"/>
      <c r="K42" s="52"/>
    </row>
    <row r="43" spans="2:11" s="17" customFormat="1" ht="42" customHeight="1" x14ac:dyDescent="0.2">
      <c r="B43" s="35" t="s">
        <v>63</v>
      </c>
      <c r="C43" s="20">
        <v>23.5</v>
      </c>
      <c r="D43" s="24">
        <v>6</v>
      </c>
      <c r="E43" s="18"/>
      <c r="F43" s="27">
        <f t="shared" si="2"/>
        <v>0</v>
      </c>
      <c r="G43" s="52"/>
      <c r="H43" s="37">
        <v>22</v>
      </c>
      <c r="I43" s="75"/>
      <c r="J43" s="52"/>
      <c r="K43" s="52"/>
    </row>
    <row r="44" spans="2:11" s="17" customFormat="1" ht="42" customHeight="1" x14ac:dyDescent="0.2">
      <c r="B44" s="35" t="s">
        <v>64</v>
      </c>
      <c r="C44" s="20">
        <v>30</v>
      </c>
      <c r="D44" s="24">
        <v>6</v>
      </c>
      <c r="E44" s="18"/>
      <c r="F44" s="27">
        <f t="shared" si="2"/>
        <v>0</v>
      </c>
      <c r="G44" s="52"/>
      <c r="H44" s="37">
        <v>29</v>
      </c>
      <c r="I44" s="75"/>
      <c r="J44" s="52"/>
      <c r="K44" s="52"/>
    </row>
    <row r="45" spans="2:11" s="17" customFormat="1" ht="42" customHeight="1" x14ac:dyDescent="0.2">
      <c r="B45" s="35" t="s">
        <v>65</v>
      </c>
      <c r="C45" s="20">
        <v>36</v>
      </c>
      <c r="D45" s="24">
        <v>6</v>
      </c>
      <c r="E45" s="18"/>
      <c r="F45" s="27">
        <f t="shared" si="2"/>
        <v>0</v>
      </c>
      <c r="G45" s="52"/>
      <c r="H45" s="37">
        <v>33</v>
      </c>
      <c r="I45" s="75"/>
      <c r="J45" s="52"/>
      <c r="K45" s="52"/>
    </row>
    <row r="46" spans="2:11" s="17" customFormat="1" ht="42" customHeight="1" x14ac:dyDescent="0.2">
      <c r="B46" s="35" t="s">
        <v>66</v>
      </c>
      <c r="C46" s="20">
        <v>37.5</v>
      </c>
      <c r="D46" s="24">
        <v>6</v>
      </c>
      <c r="E46" s="18"/>
      <c r="F46" s="27">
        <f>C46*D46*E46</f>
        <v>0</v>
      </c>
      <c r="G46" s="52"/>
      <c r="H46" s="37">
        <v>31.5</v>
      </c>
      <c r="I46" s="75"/>
      <c r="J46" s="52"/>
      <c r="K46" s="52"/>
    </row>
    <row r="47" spans="2:11" s="17" customFormat="1" ht="42" customHeight="1" x14ac:dyDescent="0.2">
      <c r="B47" s="35" t="s">
        <v>67</v>
      </c>
      <c r="C47" s="20">
        <v>39.5</v>
      </c>
      <c r="D47" s="24">
        <v>6</v>
      </c>
      <c r="E47" s="18"/>
      <c r="F47" s="27">
        <f t="shared" si="2"/>
        <v>0</v>
      </c>
      <c r="G47" s="52"/>
      <c r="H47" s="37">
        <v>34</v>
      </c>
      <c r="I47" s="75"/>
      <c r="J47" s="52"/>
      <c r="K47" s="52"/>
    </row>
    <row r="48" spans="2:11" s="17" customFormat="1" ht="42" customHeight="1" x14ac:dyDescent="0.2">
      <c r="B48" s="35" t="s">
        <v>68</v>
      </c>
      <c r="C48" s="20">
        <v>44.5</v>
      </c>
      <c r="D48" s="24">
        <v>6</v>
      </c>
      <c r="E48" s="18"/>
      <c r="F48" s="27">
        <f t="shared" si="2"/>
        <v>0</v>
      </c>
      <c r="G48" s="52"/>
      <c r="H48" s="37">
        <v>39</v>
      </c>
      <c r="I48" s="75"/>
      <c r="J48" s="52"/>
      <c r="K48" s="52"/>
    </row>
    <row r="49" spans="2:11" s="17" customFormat="1" ht="42" customHeight="1" x14ac:dyDescent="0.2">
      <c r="B49" s="35" t="s">
        <v>69</v>
      </c>
      <c r="C49" s="20">
        <v>72.5</v>
      </c>
      <c r="D49" s="24">
        <v>6</v>
      </c>
      <c r="E49" s="18"/>
      <c r="F49" s="27">
        <f t="shared" si="2"/>
        <v>0</v>
      </c>
      <c r="G49" s="52"/>
      <c r="H49" s="37">
        <v>60</v>
      </c>
      <c r="I49" s="75"/>
      <c r="J49" s="52"/>
      <c r="K49" s="52"/>
    </row>
    <row r="50" spans="2:11" s="17" customFormat="1" ht="42" customHeight="1" x14ac:dyDescent="0.2">
      <c r="B50" s="35" t="s">
        <v>70</v>
      </c>
      <c r="C50" s="20">
        <v>182</v>
      </c>
      <c r="D50" s="24">
        <v>6</v>
      </c>
      <c r="E50" s="18"/>
      <c r="F50" s="27">
        <f t="shared" si="2"/>
        <v>0</v>
      </c>
      <c r="G50" s="52"/>
      <c r="H50" s="37">
        <v>133</v>
      </c>
      <c r="I50" s="75"/>
      <c r="J50" s="52"/>
      <c r="K50" s="52"/>
    </row>
    <row r="51" spans="2:11" s="17" customFormat="1" ht="42" customHeight="1" x14ac:dyDescent="0.2">
      <c r="B51" s="35" t="s">
        <v>71</v>
      </c>
      <c r="C51" s="20">
        <v>196</v>
      </c>
      <c r="D51" s="24">
        <v>6</v>
      </c>
      <c r="E51" s="18"/>
      <c r="F51" s="27">
        <f t="shared" si="2"/>
        <v>0</v>
      </c>
      <c r="G51" s="52"/>
      <c r="H51" s="37">
        <v>161</v>
      </c>
      <c r="I51" s="75"/>
      <c r="J51" s="52"/>
      <c r="K51" s="52"/>
    </row>
    <row r="52" spans="2:11" s="17" customFormat="1" ht="39.75" customHeight="1" x14ac:dyDescent="0.2">
      <c r="B52" s="73" t="s">
        <v>21</v>
      </c>
      <c r="C52" s="63"/>
      <c r="D52" s="63"/>
      <c r="E52" s="63"/>
      <c r="F52" s="64"/>
      <c r="G52" s="52"/>
      <c r="H52" s="37"/>
      <c r="I52" s="75"/>
      <c r="J52" s="52"/>
      <c r="K52" s="52"/>
    </row>
    <row r="53" spans="2:11" s="17" customFormat="1" ht="30.75" customHeight="1" x14ac:dyDescent="0.2">
      <c r="B53" s="35" t="s">
        <v>72</v>
      </c>
      <c r="C53" s="61">
        <v>21.5</v>
      </c>
      <c r="D53" s="24">
        <v>6</v>
      </c>
      <c r="E53" s="18"/>
      <c r="F53" s="27">
        <f t="shared" ref="F53:F89" si="3">C53*D53*E53</f>
        <v>0</v>
      </c>
      <c r="G53" s="52"/>
      <c r="H53" s="37">
        <v>19.5</v>
      </c>
      <c r="I53" s="75"/>
      <c r="J53" s="52"/>
      <c r="K53" s="52"/>
    </row>
    <row r="54" spans="2:11" s="17" customFormat="1" ht="30.75" customHeight="1" x14ac:dyDescent="0.2">
      <c r="B54" s="35" t="s">
        <v>73</v>
      </c>
      <c r="C54" s="61">
        <v>26.5</v>
      </c>
      <c r="D54" s="24">
        <v>6</v>
      </c>
      <c r="E54" s="18"/>
      <c r="F54" s="27">
        <f t="shared" si="3"/>
        <v>0</v>
      </c>
      <c r="G54" s="52"/>
      <c r="H54" s="37">
        <v>26.5</v>
      </c>
      <c r="I54" s="75"/>
      <c r="J54" s="52"/>
      <c r="K54" s="52"/>
    </row>
    <row r="55" spans="2:11" s="17" customFormat="1" ht="30.75" customHeight="1" x14ac:dyDescent="0.2">
      <c r="B55" s="35" t="s">
        <v>74</v>
      </c>
      <c r="C55" s="61">
        <v>30.5</v>
      </c>
      <c r="D55" s="24">
        <v>6</v>
      </c>
      <c r="E55" s="18"/>
      <c r="F55" s="27">
        <f t="shared" si="3"/>
        <v>0</v>
      </c>
      <c r="G55" s="52"/>
      <c r="H55" s="37">
        <v>28</v>
      </c>
      <c r="I55" s="75"/>
      <c r="J55" s="52"/>
      <c r="K55" s="52"/>
    </row>
    <row r="56" spans="2:11" s="17" customFormat="1" ht="30.75" customHeight="1" x14ac:dyDescent="0.2">
      <c r="B56" s="35" t="s">
        <v>75</v>
      </c>
      <c r="C56" s="61">
        <v>33.5</v>
      </c>
      <c r="D56" s="24">
        <v>6</v>
      </c>
      <c r="E56" s="18"/>
      <c r="F56" s="27">
        <f>C56*D56*E56</f>
        <v>0</v>
      </c>
      <c r="G56" s="52"/>
      <c r="H56" s="37">
        <v>26</v>
      </c>
      <c r="I56" s="75"/>
      <c r="J56" s="52"/>
      <c r="K56" s="52"/>
    </row>
    <row r="57" spans="2:11" s="17" customFormat="1" ht="30.75" customHeight="1" x14ac:dyDescent="0.2">
      <c r="B57" s="35" t="s">
        <v>76</v>
      </c>
      <c r="C57" s="61">
        <v>38</v>
      </c>
      <c r="D57" s="24">
        <v>6</v>
      </c>
      <c r="E57" s="18"/>
      <c r="F57" s="27">
        <f t="shared" si="3"/>
        <v>0</v>
      </c>
      <c r="G57" s="52"/>
      <c r="H57" s="37">
        <v>34</v>
      </c>
      <c r="I57" s="75"/>
      <c r="J57" s="52"/>
      <c r="K57" s="52"/>
    </row>
    <row r="58" spans="2:11" s="17" customFormat="1" ht="30.75" customHeight="1" x14ac:dyDescent="0.2">
      <c r="B58" s="35" t="s">
        <v>77</v>
      </c>
      <c r="C58" s="61">
        <v>38.5</v>
      </c>
      <c r="D58" s="24">
        <v>6</v>
      </c>
      <c r="E58" s="18"/>
      <c r="F58" s="27">
        <f>C58*D58*E58</f>
        <v>0</v>
      </c>
      <c r="G58" s="52"/>
      <c r="H58" s="37">
        <v>31</v>
      </c>
      <c r="I58" s="75"/>
      <c r="J58" s="52"/>
      <c r="K58" s="52"/>
    </row>
    <row r="59" spans="2:11" s="17" customFormat="1" ht="30.75" customHeight="1" x14ac:dyDescent="0.2">
      <c r="B59" s="35" t="s">
        <v>78</v>
      </c>
      <c r="C59" s="61">
        <v>58.5</v>
      </c>
      <c r="D59" s="24">
        <v>6</v>
      </c>
      <c r="E59" s="18"/>
      <c r="F59" s="27">
        <f t="shared" si="3"/>
        <v>0</v>
      </c>
      <c r="G59" s="52"/>
      <c r="H59" s="37">
        <v>51</v>
      </c>
      <c r="I59" s="75"/>
      <c r="J59" s="52"/>
      <c r="K59" s="52"/>
    </row>
    <row r="60" spans="2:11" s="17" customFormat="1" ht="30.75" customHeight="1" x14ac:dyDescent="0.2">
      <c r="B60" s="35" t="s">
        <v>79</v>
      </c>
      <c r="C60" s="61">
        <v>65</v>
      </c>
      <c r="D60" s="24">
        <v>6</v>
      </c>
      <c r="E60" s="18"/>
      <c r="F60" s="27">
        <f>C60*D60*E60</f>
        <v>0</v>
      </c>
      <c r="G60" s="52"/>
      <c r="H60" s="37">
        <v>58</v>
      </c>
      <c r="I60" s="75"/>
      <c r="J60" s="52"/>
      <c r="K60" s="52"/>
    </row>
    <row r="61" spans="2:11" s="17" customFormat="1" ht="30.75" customHeight="1" x14ac:dyDescent="0.2">
      <c r="B61" s="35" t="s">
        <v>80</v>
      </c>
      <c r="C61" s="61">
        <v>66.5</v>
      </c>
      <c r="D61" s="24">
        <v>6</v>
      </c>
      <c r="E61" s="18"/>
      <c r="F61" s="27">
        <f t="shared" si="3"/>
        <v>0</v>
      </c>
      <c r="G61" s="52"/>
      <c r="H61" s="37">
        <v>57</v>
      </c>
      <c r="I61" s="75"/>
      <c r="J61" s="52"/>
      <c r="K61" s="52"/>
    </row>
    <row r="62" spans="2:11" s="17" customFormat="1" ht="30.75" customHeight="1" x14ac:dyDescent="0.2">
      <c r="B62" s="35" t="s">
        <v>81</v>
      </c>
      <c r="C62" s="61">
        <v>86.5</v>
      </c>
      <c r="D62" s="24">
        <v>6</v>
      </c>
      <c r="E62" s="18"/>
      <c r="F62" s="27">
        <f t="shared" si="3"/>
        <v>0</v>
      </c>
      <c r="G62" s="52"/>
      <c r="H62" s="37">
        <v>68</v>
      </c>
      <c r="I62" s="75"/>
      <c r="J62" s="52"/>
      <c r="K62" s="52"/>
    </row>
    <row r="63" spans="2:11" s="17" customFormat="1" ht="30.75" customHeight="1" x14ac:dyDescent="0.2">
      <c r="B63" s="35" t="s">
        <v>82</v>
      </c>
      <c r="C63" s="61">
        <v>105</v>
      </c>
      <c r="D63" s="24">
        <v>6</v>
      </c>
      <c r="E63" s="18"/>
      <c r="F63" s="27">
        <f t="shared" si="3"/>
        <v>0</v>
      </c>
      <c r="G63" s="52"/>
      <c r="H63" s="37">
        <v>76</v>
      </c>
      <c r="I63" s="75"/>
      <c r="J63" s="52"/>
      <c r="K63" s="52"/>
    </row>
    <row r="64" spans="2:11" s="17" customFormat="1" ht="30.75" customHeight="1" x14ac:dyDescent="0.2">
      <c r="B64" s="35" t="s">
        <v>83</v>
      </c>
      <c r="C64" s="61">
        <v>128</v>
      </c>
      <c r="D64" s="24">
        <v>6</v>
      </c>
      <c r="E64" s="18"/>
      <c r="F64" s="27">
        <f t="shared" si="3"/>
        <v>0</v>
      </c>
      <c r="G64" s="52"/>
      <c r="H64" s="37">
        <v>110</v>
      </c>
      <c r="I64" s="75"/>
      <c r="J64" s="52"/>
      <c r="K64" s="52"/>
    </row>
    <row r="65" spans="2:11" s="17" customFormat="1" ht="30.75" customHeight="1" x14ac:dyDescent="0.2">
      <c r="B65" s="35" t="s">
        <v>84</v>
      </c>
      <c r="C65" s="61">
        <v>156</v>
      </c>
      <c r="D65" s="24">
        <v>6</v>
      </c>
      <c r="E65" s="18"/>
      <c r="F65" s="27">
        <f t="shared" si="3"/>
        <v>0</v>
      </c>
      <c r="G65" s="52"/>
      <c r="H65" s="37">
        <v>123</v>
      </c>
      <c r="I65" s="75"/>
      <c r="J65" s="52"/>
      <c r="K65" s="52"/>
    </row>
    <row r="66" spans="2:11" s="17" customFormat="1" ht="30.75" customHeight="1" x14ac:dyDescent="0.2">
      <c r="B66" s="35" t="s">
        <v>85</v>
      </c>
      <c r="C66" s="61">
        <v>495</v>
      </c>
      <c r="D66" s="24">
        <v>6</v>
      </c>
      <c r="E66" s="18"/>
      <c r="F66" s="27">
        <f t="shared" si="3"/>
        <v>0</v>
      </c>
      <c r="G66" s="52"/>
      <c r="H66" s="37">
        <v>332</v>
      </c>
      <c r="I66" s="75"/>
      <c r="J66" s="52"/>
      <c r="K66" s="52"/>
    </row>
    <row r="67" spans="2:11" s="17" customFormat="1" ht="42" customHeight="1" x14ac:dyDescent="0.2">
      <c r="B67" s="62" t="s">
        <v>25</v>
      </c>
      <c r="C67" s="67"/>
      <c r="D67" s="67"/>
      <c r="E67" s="67"/>
      <c r="F67" s="68"/>
      <c r="G67" s="52"/>
      <c r="H67" s="37"/>
      <c r="I67" s="75"/>
      <c r="J67" s="52"/>
      <c r="K67" s="52"/>
    </row>
    <row r="68" spans="2:11" s="17" customFormat="1" ht="36" customHeight="1" x14ac:dyDescent="0.2">
      <c r="B68" s="35" t="s">
        <v>86</v>
      </c>
      <c r="C68" s="20">
        <v>14</v>
      </c>
      <c r="D68" s="24">
        <v>6</v>
      </c>
      <c r="E68" s="18"/>
      <c r="F68" s="27">
        <f t="shared" si="3"/>
        <v>0</v>
      </c>
      <c r="G68" s="52"/>
      <c r="H68" s="37">
        <v>14</v>
      </c>
      <c r="I68" s="75"/>
      <c r="J68" s="52"/>
      <c r="K68" s="52"/>
    </row>
    <row r="69" spans="2:11" s="17" customFormat="1" ht="36" customHeight="1" x14ac:dyDescent="0.2">
      <c r="B69" s="35" t="s">
        <v>87</v>
      </c>
      <c r="C69" s="20">
        <v>22</v>
      </c>
      <c r="D69" s="24">
        <v>6</v>
      </c>
      <c r="E69" s="18"/>
      <c r="F69" s="27">
        <f t="shared" si="3"/>
        <v>0</v>
      </c>
      <c r="G69" s="52"/>
      <c r="H69" s="37">
        <v>19.5</v>
      </c>
      <c r="I69" s="75"/>
      <c r="J69" s="52"/>
      <c r="K69" s="52"/>
    </row>
    <row r="70" spans="2:11" s="17" customFormat="1" ht="36" customHeight="1" x14ac:dyDescent="0.2">
      <c r="B70" s="35" t="s">
        <v>88</v>
      </c>
      <c r="C70" s="20">
        <v>23</v>
      </c>
      <c r="D70" s="24">
        <v>6</v>
      </c>
      <c r="E70" s="18"/>
      <c r="F70" s="27">
        <f t="shared" si="3"/>
        <v>0</v>
      </c>
      <c r="G70" s="52"/>
      <c r="H70" s="37">
        <v>20</v>
      </c>
      <c r="I70" s="75"/>
      <c r="J70" s="52"/>
      <c r="K70" s="52"/>
    </row>
    <row r="71" spans="2:11" s="17" customFormat="1" ht="36" customHeight="1" x14ac:dyDescent="0.2">
      <c r="B71" s="35" t="s">
        <v>89</v>
      </c>
      <c r="C71" s="20">
        <v>24.5</v>
      </c>
      <c r="D71" s="24">
        <v>6</v>
      </c>
      <c r="E71" s="18"/>
      <c r="F71" s="27">
        <f t="shared" si="3"/>
        <v>0</v>
      </c>
      <c r="G71" s="52"/>
      <c r="H71" s="37">
        <v>23</v>
      </c>
      <c r="I71" s="75"/>
      <c r="J71" s="52"/>
      <c r="K71" s="52"/>
    </row>
    <row r="72" spans="2:11" s="17" customFormat="1" ht="36" customHeight="1" x14ac:dyDescent="0.2">
      <c r="B72" s="35" t="s">
        <v>90</v>
      </c>
      <c r="C72" s="20">
        <v>29.5</v>
      </c>
      <c r="D72" s="24">
        <v>6</v>
      </c>
      <c r="E72" s="18"/>
      <c r="F72" s="27">
        <f t="shared" si="3"/>
        <v>0</v>
      </c>
      <c r="G72" s="52"/>
      <c r="H72" s="37">
        <v>31.5</v>
      </c>
      <c r="I72" s="75"/>
      <c r="J72" s="52"/>
      <c r="K72" s="52"/>
    </row>
    <row r="73" spans="2:11" s="17" customFormat="1" ht="36" customHeight="1" x14ac:dyDescent="0.2">
      <c r="B73" s="35" t="s">
        <v>91</v>
      </c>
      <c r="C73" s="20">
        <v>33.5</v>
      </c>
      <c r="D73" s="24">
        <v>6</v>
      </c>
      <c r="E73" s="18"/>
      <c r="F73" s="27">
        <f>C73*D73*E73</f>
        <v>0</v>
      </c>
      <c r="G73" s="52"/>
      <c r="H73" s="37">
        <v>30</v>
      </c>
      <c r="I73" s="75"/>
      <c r="J73" s="52"/>
      <c r="K73" s="52"/>
    </row>
    <row r="74" spans="2:11" s="17" customFormat="1" ht="36" customHeight="1" x14ac:dyDescent="0.2">
      <c r="B74" s="35" t="s">
        <v>92</v>
      </c>
      <c r="C74" s="20">
        <v>36.5</v>
      </c>
      <c r="D74" s="24">
        <v>6</v>
      </c>
      <c r="E74" s="18"/>
      <c r="F74" s="27">
        <f t="shared" si="3"/>
        <v>0</v>
      </c>
      <c r="G74" s="52"/>
      <c r="H74" s="37">
        <v>35</v>
      </c>
      <c r="I74" s="75"/>
      <c r="J74" s="52"/>
      <c r="K74" s="52"/>
    </row>
    <row r="75" spans="2:11" s="17" customFormat="1" ht="36" customHeight="1" x14ac:dyDescent="0.2">
      <c r="B75" s="35" t="s">
        <v>93</v>
      </c>
      <c r="C75" s="20">
        <v>168</v>
      </c>
      <c r="D75" s="24">
        <v>6</v>
      </c>
      <c r="E75" s="18"/>
      <c r="F75" s="27">
        <f t="shared" si="3"/>
        <v>0</v>
      </c>
      <c r="G75" s="52"/>
      <c r="H75" s="37">
        <v>128</v>
      </c>
      <c r="I75" s="75"/>
      <c r="J75" s="52"/>
      <c r="K75" s="52"/>
    </row>
    <row r="76" spans="2:11" s="17" customFormat="1" ht="39" customHeight="1" x14ac:dyDescent="0.2">
      <c r="B76" s="74" t="s">
        <v>27</v>
      </c>
      <c r="C76" s="69"/>
      <c r="D76" s="69"/>
      <c r="E76" s="69"/>
      <c r="F76" s="70"/>
      <c r="G76" s="52"/>
      <c r="H76" s="37"/>
      <c r="I76" s="75"/>
      <c r="J76" s="52"/>
      <c r="K76" s="52"/>
    </row>
    <row r="77" spans="2:11" s="17" customFormat="1" ht="30.75" customHeight="1" x14ac:dyDescent="0.2">
      <c r="B77" s="35" t="s">
        <v>94</v>
      </c>
      <c r="C77" s="20">
        <v>12</v>
      </c>
      <c r="D77" s="24">
        <v>6</v>
      </c>
      <c r="E77" s="18"/>
      <c r="F77" s="27">
        <f t="shared" si="3"/>
        <v>0</v>
      </c>
      <c r="G77" s="52"/>
      <c r="H77" s="37">
        <v>11.9</v>
      </c>
      <c r="I77" s="75"/>
      <c r="J77" s="52"/>
      <c r="K77" s="52"/>
    </row>
    <row r="78" spans="2:11" s="17" customFormat="1" ht="30.75" customHeight="1" x14ac:dyDescent="0.2">
      <c r="B78" s="35" t="s">
        <v>95</v>
      </c>
      <c r="C78" s="20">
        <v>21.5</v>
      </c>
      <c r="D78" s="24">
        <v>6</v>
      </c>
      <c r="E78" s="18"/>
      <c r="F78" s="27">
        <f t="shared" si="3"/>
        <v>0</v>
      </c>
      <c r="G78" s="52"/>
      <c r="H78" s="37">
        <v>21.5</v>
      </c>
      <c r="I78" s="75"/>
      <c r="J78" s="52"/>
      <c r="K78" s="52"/>
    </row>
    <row r="79" spans="2:11" s="17" customFormat="1" ht="30.75" customHeight="1" x14ac:dyDescent="0.2">
      <c r="B79" s="35" t="s">
        <v>96</v>
      </c>
      <c r="C79" s="20">
        <v>24.5</v>
      </c>
      <c r="D79" s="24">
        <v>6</v>
      </c>
      <c r="E79" s="18"/>
      <c r="F79" s="27">
        <f t="shared" si="3"/>
        <v>0</v>
      </c>
      <c r="G79" s="52"/>
      <c r="H79" s="37">
        <v>23</v>
      </c>
      <c r="I79" s="75"/>
      <c r="J79" s="52"/>
      <c r="K79" s="52"/>
    </row>
    <row r="80" spans="2:11" s="17" customFormat="1" ht="30.75" customHeight="1" x14ac:dyDescent="0.2">
      <c r="B80" s="35" t="s">
        <v>97</v>
      </c>
      <c r="C80" s="20">
        <v>25</v>
      </c>
      <c r="D80" s="24">
        <v>6</v>
      </c>
      <c r="E80" s="18"/>
      <c r="F80" s="27">
        <f>C80*D80*E80</f>
        <v>0</v>
      </c>
      <c r="G80" s="52"/>
      <c r="H80" s="37">
        <v>25</v>
      </c>
      <c r="I80" s="75"/>
      <c r="J80" s="52"/>
      <c r="K80" s="52"/>
    </row>
    <row r="81" spans="2:11" s="17" customFormat="1" ht="30.75" customHeight="1" x14ac:dyDescent="0.2">
      <c r="B81" s="42" t="s">
        <v>98</v>
      </c>
      <c r="C81" s="20">
        <v>28</v>
      </c>
      <c r="D81" s="24">
        <v>6</v>
      </c>
      <c r="E81" s="18"/>
      <c r="F81" s="27">
        <f>C81*D81*E81</f>
        <v>0</v>
      </c>
      <c r="G81" s="52"/>
      <c r="H81" s="37">
        <v>25</v>
      </c>
      <c r="I81" s="75"/>
      <c r="J81" s="52"/>
      <c r="K81" s="52"/>
    </row>
    <row r="82" spans="2:11" s="17" customFormat="1" ht="30.75" customHeight="1" x14ac:dyDescent="0.2">
      <c r="B82" s="35" t="s">
        <v>99</v>
      </c>
      <c r="C82" s="20">
        <v>30.5</v>
      </c>
      <c r="D82" s="24">
        <v>6</v>
      </c>
      <c r="E82" s="18"/>
      <c r="F82" s="27">
        <f t="shared" si="3"/>
        <v>0</v>
      </c>
      <c r="G82" s="52"/>
      <c r="H82" s="37">
        <v>25</v>
      </c>
      <c r="I82" s="75"/>
      <c r="J82" s="52"/>
      <c r="K82" s="52"/>
    </row>
    <row r="83" spans="2:11" s="17" customFormat="1" ht="30.75" customHeight="1" x14ac:dyDescent="0.2">
      <c r="B83" s="35" t="s">
        <v>100</v>
      </c>
      <c r="C83" s="20">
        <v>33.5</v>
      </c>
      <c r="D83" s="24">
        <v>6</v>
      </c>
      <c r="E83" s="18"/>
      <c r="F83" s="27">
        <f t="shared" si="3"/>
        <v>0</v>
      </c>
      <c r="G83" s="52"/>
      <c r="H83" s="37">
        <v>30.5</v>
      </c>
      <c r="I83" s="75"/>
      <c r="J83" s="52"/>
      <c r="K83" s="52"/>
    </row>
    <row r="84" spans="2:11" s="17" customFormat="1" ht="30.75" customHeight="1" x14ac:dyDescent="0.2">
      <c r="B84" s="35" t="s">
        <v>101</v>
      </c>
      <c r="C84" s="20">
        <v>54.5</v>
      </c>
      <c r="D84" s="24">
        <v>6</v>
      </c>
      <c r="E84" s="18"/>
      <c r="F84" s="27">
        <f t="shared" si="3"/>
        <v>0</v>
      </c>
      <c r="G84" s="52"/>
      <c r="H84" s="37">
        <v>47</v>
      </c>
      <c r="I84" s="75"/>
      <c r="J84" s="52"/>
      <c r="K84" s="52"/>
    </row>
    <row r="85" spans="2:11" s="17" customFormat="1" ht="30.75" customHeight="1" x14ac:dyDescent="0.2">
      <c r="B85" s="35" t="s">
        <v>102</v>
      </c>
      <c r="C85" s="20">
        <v>71</v>
      </c>
      <c r="D85" s="24">
        <v>6</v>
      </c>
      <c r="E85" s="18"/>
      <c r="F85" s="27">
        <f t="shared" si="3"/>
        <v>0</v>
      </c>
      <c r="G85" s="52"/>
      <c r="H85" s="37">
        <v>67</v>
      </c>
      <c r="I85" s="75"/>
      <c r="J85" s="52"/>
      <c r="K85" s="52"/>
    </row>
    <row r="86" spans="2:11" s="17" customFormat="1" ht="30.75" customHeight="1" x14ac:dyDescent="0.2">
      <c r="B86" s="35" t="s">
        <v>103</v>
      </c>
      <c r="C86" s="20">
        <v>106</v>
      </c>
      <c r="D86" s="24">
        <v>6</v>
      </c>
      <c r="E86" s="18"/>
      <c r="F86" s="27">
        <f t="shared" si="3"/>
        <v>0</v>
      </c>
      <c r="G86" s="52"/>
      <c r="H86" s="37">
        <v>75.5</v>
      </c>
      <c r="I86" s="75"/>
      <c r="J86" s="52"/>
      <c r="K86" s="52"/>
    </row>
    <row r="87" spans="2:11" s="17" customFormat="1" ht="30.75" customHeight="1" x14ac:dyDescent="0.2">
      <c r="B87" s="42" t="s">
        <v>104</v>
      </c>
      <c r="C87" s="20">
        <v>112</v>
      </c>
      <c r="D87" s="24">
        <v>6</v>
      </c>
      <c r="E87" s="18"/>
      <c r="F87" s="27">
        <f>C87*D87*E87</f>
        <v>0</v>
      </c>
      <c r="G87" s="52"/>
      <c r="H87" s="37">
        <v>103.5</v>
      </c>
      <c r="I87" s="75"/>
      <c r="J87" s="52"/>
      <c r="K87" s="52"/>
    </row>
    <row r="88" spans="2:11" s="17" customFormat="1" ht="30.75" customHeight="1" x14ac:dyDescent="0.2">
      <c r="B88" s="35" t="s">
        <v>105</v>
      </c>
      <c r="C88" s="20">
        <v>112</v>
      </c>
      <c r="D88" s="24">
        <v>6</v>
      </c>
      <c r="E88" s="18"/>
      <c r="F88" s="27">
        <f t="shared" si="3"/>
        <v>0</v>
      </c>
      <c r="G88" s="52"/>
      <c r="H88" s="37">
        <v>77</v>
      </c>
      <c r="I88" s="75"/>
      <c r="J88" s="52"/>
      <c r="K88" s="52"/>
    </row>
    <row r="89" spans="2:11" s="17" customFormat="1" ht="30.75" customHeight="1" x14ac:dyDescent="0.2">
      <c r="B89" s="42" t="s">
        <v>106</v>
      </c>
      <c r="C89" s="20">
        <v>123</v>
      </c>
      <c r="D89" s="24">
        <v>6</v>
      </c>
      <c r="E89" s="18"/>
      <c r="F89" s="27">
        <f t="shared" si="3"/>
        <v>0</v>
      </c>
      <c r="G89" s="52"/>
      <c r="H89" s="37">
        <v>88</v>
      </c>
      <c r="I89" s="75"/>
      <c r="J89" s="52"/>
      <c r="K89" s="52"/>
    </row>
    <row r="90" spans="2:11" s="17" customFormat="1" ht="33" customHeight="1" x14ac:dyDescent="0.2">
      <c r="B90" s="73" t="s">
        <v>31</v>
      </c>
      <c r="C90" s="65"/>
      <c r="D90" s="65"/>
      <c r="E90" s="65"/>
      <c r="F90" s="66"/>
      <c r="G90" s="52"/>
      <c r="H90" s="37"/>
      <c r="I90" s="75"/>
      <c r="J90" s="52"/>
      <c r="K90" s="52"/>
    </row>
    <row r="91" spans="2:11" s="17" customFormat="1" ht="32.25" customHeight="1" x14ac:dyDescent="0.2">
      <c r="B91" s="35" t="s">
        <v>107</v>
      </c>
      <c r="C91" s="61">
        <v>13</v>
      </c>
      <c r="D91" s="24">
        <v>6</v>
      </c>
      <c r="E91" s="18"/>
      <c r="F91" s="27">
        <f>C91*D91*E91</f>
        <v>0</v>
      </c>
      <c r="G91" s="52"/>
      <c r="H91" s="37">
        <v>47</v>
      </c>
      <c r="I91" s="75"/>
      <c r="J91" s="52"/>
      <c r="K91" s="52"/>
    </row>
    <row r="92" spans="2:11" s="17" customFormat="1" ht="32.25" customHeight="1" x14ac:dyDescent="0.2">
      <c r="B92" s="35" t="s">
        <v>108</v>
      </c>
      <c r="C92" s="61">
        <v>23</v>
      </c>
      <c r="D92" s="24">
        <v>6</v>
      </c>
      <c r="E92" s="18"/>
      <c r="F92" s="27">
        <f>C92*D92*E92</f>
        <v>0</v>
      </c>
      <c r="G92" s="52"/>
      <c r="H92" s="37">
        <v>47</v>
      </c>
      <c r="I92" s="75"/>
      <c r="J92" s="52"/>
      <c r="K92" s="52"/>
    </row>
    <row r="93" spans="2:11" s="17" customFormat="1" ht="32.25" customHeight="1" x14ac:dyDescent="0.2">
      <c r="B93" s="35" t="s">
        <v>109</v>
      </c>
      <c r="C93" s="61">
        <v>26</v>
      </c>
      <c r="D93" s="24">
        <v>6</v>
      </c>
      <c r="E93" s="18"/>
      <c r="F93" s="27">
        <f t="shared" ref="F93:F137" si="4">C93*D93*E93</f>
        <v>0</v>
      </c>
      <c r="G93" s="52"/>
      <c r="H93" s="37">
        <v>22</v>
      </c>
      <c r="I93" s="75"/>
      <c r="J93" s="52"/>
      <c r="K93" s="52"/>
    </row>
    <row r="94" spans="2:11" s="17" customFormat="1" ht="32.25" customHeight="1" x14ac:dyDescent="0.2">
      <c r="B94" s="35" t="s">
        <v>110</v>
      </c>
      <c r="C94" s="61">
        <v>29.5</v>
      </c>
      <c r="D94" s="24">
        <v>6</v>
      </c>
      <c r="E94" s="18"/>
      <c r="F94" s="27">
        <f>C94*D94*E94</f>
        <v>0</v>
      </c>
      <c r="G94" s="52"/>
      <c r="H94" s="37">
        <v>47</v>
      </c>
      <c r="I94" s="75"/>
      <c r="J94" s="52"/>
      <c r="K94" s="52"/>
    </row>
    <row r="95" spans="2:11" s="17" customFormat="1" ht="32.25" customHeight="1" x14ac:dyDescent="0.2">
      <c r="B95" s="35" t="s">
        <v>111</v>
      </c>
      <c r="C95" s="61">
        <v>31.5</v>
      </c>
      <c r="D95" s="24">
        <v>6</v>
      </c>
      <c r="E95" s="18"/>
      <c r="F95" s="27">
        <f>C95*D95*E95</f>
        <v>0</v>
      </c>
      <c r="G95" s="52"/>
      <c r="H95" s="37">
        <v>63</v>
      </c>
      <c r="I95" s="75"/>
      <c r="J95" s="52"/>
      <c r="K95" s="52"/>
    </row>
    <row r="96" spans="2:11" s="17" customFormat="1" ht="32.25" customHeight="1" x14ac:dyDescent="0.2">
      <c r="B96" s="35" t="s">
        <v>112</v>
      </c>
      <c r="C96" s="61">
        <v>52.5</v>
      </c>
      <c r="D96" s="24">
        <v>6</v>
      </c>
      <c r="E96" s="18"/>
      <c r="F96" s="27">
        <f>C96*D96*E96</f>
        <v>0</v>
      </c>
      <c r="G96" s="52"/>
      <c r="H96" s="37">
        <v>47</v>
      </c>
      <c r="I96" s="75"/>
      <c r="J96" s="52"/>
      <c r="K96" s="52"/>
    </row>
    <row r="97" spans="2:11" s="17" customFormat="1" ht="32.25" customHeight="1" x14ac:dyDescent="0.2">
      <c r="B97" s="35" t="s">
        <v>113</v>
      </c>
      <c r="C97" s="61">
        <v>61</v>
      </c>
      <c r="D97" s="24">
        <v>6</v>
      </c>
      <c r="E97" s="18"/>
      <c r="F97" s="27">
        <f t="shared" si="4"/>
        <v>0</v>
      </c>
      <c r="G97" s="52"/>
      <c r="H97" s="37">
        <v>63</v>
      </c>
      <c r="I97" s="75"/>
      <c r="J97" s="52"/>
      <c r="K97" s="52"/>
    </row>
    <row r="98" spans="2:11" s="17" customFormat="1" ht="32.25" customHeight="1" x14ac:dyDescent="0.2">
      <c r="B98" s="35" t="s">
        <v>114</v>
      </c>
      <c r="C98" s="61">
        <v>63</v>
      </c>
      <c r="D98" s="24">
        <v>6</v>
      </c>
      <c r="E98" s="18"/>
      <c r="F98" s="27">
        <f>C98*D98*E98</f>
        <v>0</v>
      </c>
      <c r="G98" s="52"/>
      <c r="H98" s="37">
        <v>60</v>
      </c>
      <c r="I98" s="75"/>
      <c r="J98" s="52"/>
      <c r="K98" s="52"/>
    </row>
    <row r="99" spans="2:11" s="17" customFormat="1" ht="32.25" customHeight="1" x14ac:dyDescent="0.2">
      <c r="B99" s="35" t="s">
        <v>115</v>
      </c>
      <c r="C99" s="61">
        <v>98</v>
      </c>
      <c r="D99" s="24">
        <v>6</v>
      </c>
      <c r="E99" s="18"/>
      <c r="F99" s="27">
        <f t="shared" si="4"/>
        <v>0</v>
      </c>
      <c r="G99" s="52"/>
      <c r="H99" s="37">
        <v>100</v>
      </c>
      <c r="I99" s="75"/>
      <c r="J99" s="52"/>
      <c r="K99" s="52"/>
    </row>
    <row r="100" spans="2:11" s="17" customFormat="1" ht="32.25" customHeight="1" x14ac:dyDescent="0.2">
      <c r="B100" s="35" t="s">
        <v>116</v>
      </c>
      <c r="C100" s="61">
        <v>101.5</v>
      </c>
      <c r="D100" s="24">
        <v>6</v>
      </c>
      <c r="E100" s="18"/>
      <c r="F100" s="27">
        <f>C100*D100*E100</f>
        <v>0</v>
      </c>
      <c r="G100" s="52"/>
      <c r="H100" s="37">
        <v>92</v>
      </c>
      <c r="I100" s="75"/>
      <c r="J100" s="52"/>
      <c r="K100" s="52"/>
    </row>
    <row r="101" spans="2:11" s="17" customFormat="1" ht="32.25" customHeight="1" x14ac:dyDescent="0.2">
      <c r="B101" s="35" t="s">
        <v>117</v>
      </c>
      <c r="C101" s="61">
        <v>207</v>
      </c>
      <c r="D101" s="24">
        <v>3</v>
      </c>
      <c r="E101" s="18"/>
      <c r="F101" s="27">
        <f t="shared" ref="F101" si="5">C101*D101*E101</f>
        <v>0</v>
      </c>
      <c r="G101" s="52"/>
      <c r="H101" s="37">
        <v>140</v>
      </c>
      <c r="I101" s="75"/>
      <c r="J101" s="52"/>
      <c r="K101" s="52"/>
    </row>
    <row r="102" spans="2:11" s="17" customFormat="1" ht="32.25" customHeight="1" x14ac:dyDescent="0.2">
      <c r="B102" s="35" t="s">
        <v>118</v>
      </c>
      <c r="C102" s="61">
        <v>266</v>
      </c>
      <c r="D102" s="24">
        <v>3</v>
      </c>
      <c r="E102" s="18"/>
      <c r="F102" s="27">
        <f t="shared" ref="F102" si="6">C102*D102*E102</f>
        <v>0</v>
      </c>
      <c r="G102" s="52"/>
      <c r="H102" s="37">
        <v>140</v>
      </c>
      <c r="I102" s="75"/>
      <c r="J102" s="52"/>
      <c r="K102" s="52"/>
    </row>
    <row r="103" spans="2:11" s="17" customFormat="1" ht="39" customHeight="1" x14ac:dyDescent="0.2">
      <c r="B103" s="62" t="s">
        <v>26</v>
      </c>
      <c r="C103" s="71"/>
      <c r="D103" s="71"/>
      <c r="E103" s="71"/>
      <c r="F103" s="72"/>
      <c r="G103" s="52"/>
      <c r="H103" s="37"/>
      <c r="I103" s="75"/>
      <c r="J103" s="52"/>
      <c r="K103" s="52"/>
    </row>
    <row r="104" spans="2:11" s="17" customFormat="1" ht="34.5" customHeight="1" x14ac:dyDescent="0.2">
      <c r="B104" s="35" t="s">
        <v>119</v>
      </c>
      <c r="C104" s="61">
        <v>10</v>
      </c>
      <c r="D104" s="24">
        <v>6</v>
      </c>
      <c r="E104" s="18"/>
      <c r="F104" s="27">
        <f t="shared" si="4"/>
        <v>0</v>
      </c>
      <c r="G104" s="52"/>
      <c r="H104" s="37">
        <v>10.5</v>
      </c>
      <c r="I104" s="75"/>
      <c r="J104" s="52"/>
      <c r="K104" s="52"/>
    </row>
    <row r="105" spans="2:11" s="17" customFormat="1" ht="34.5" customHeight="1" x14ac:dyDescent="0.2">
      <c r="B105" s="35" t="s">
        <v>120</v>
      </c>
      <c r="C105" s="61">
        <v>16.5</v>
      </c>
      <c r="D105" s="24">
        <v>6</v>
      </c>
      <c r="E105" s="18"/>
      <c r="F105" s="27">
        <f t="shared" si="4"/>
        <v>0</v>
      </c>
      <c r="G105" s="52"/>
      <c r="H105" s="37">
        <v>14</v>
      </c>
      <c r="I105" s="75"/>
      <c r="J105" s="52"/>
      <c r="K105" s="52"/>
    </row>
    <row r="106" spans="2:11" s="17" customFormat="1" ht="34.5" customHeight="1" x14ac:dyDescent="0.2">
      <c r="B106" s="35" t="s">
        <v>121</v>
      </c>
      <c r="C106" s="61">
        <v>17</v>
      </c>
      <c r="D106" s="24">
        <v>6</v>
      </c>
      <c r="E106" s="18"/>
      <c r="F106" s="27">
        <f t="shared" si="4"/>
        <v>0</v>
      </c>
      <c r="G106" s="52"/>
      <c r="H106" s="37">
        <v>16</v>
      </c>
      <c r="I106" s="75"/>
      <c r="J106" s="52"/>
      <c r="K106" s="52"/>
    </row>
    <row r="107" spans="2:11" s="17" customFormat="1" ht="34.5" customHeight="1" x14ac:dyDescent="0.2">
      <c r="B107" s="35" t="s">
        <v>122</v>
      </c>
      <c r="C107" s="61">
        <v>17</v>
      </c>
      <c r="D107" s="24">
        <v>6</v>
      </c>
      <c r="E107" s="18"/>
      <c r="F107" s="27">
        <f t="shared" si="4"/>
        <v>0</v>
      </c>
      <c r="G107" s="52"/>
      <c r="H107" s="37">
        <v>16.5</v>
      </c>
      <c r="I107" s="75"/>
      <c r="J107" s="52"/>
      <c r="K107" s="52"/>
    </row>
    <row r="108" spans="2:11" s="17" customFormat="1" ht="34.5" customHeight="1" x14ac:dyDescent="0.2">
      <c r="B108" s="35" t="s">
        <v>123</v>
      </c>
      <c r="C108" s="61">
        <v>24</v>
      </c>
      <c r="D108" s="24">
        <v>6</v>
      </c>
      <c r="E108" s="18"/>
      <c r="F108" s="27">
        <f t="shared" si="4"/>
        <v>0</v>
      </c>
      <c r="G108" s="52"/>
      <c r="H108" s="37">
        <v>22.5</v>
      </c>
      <c r="I108" s="75"/>
      <c r="J108" s="52"/>
      <c r="K108" s="52"/>
    </row>
    <row r="109" spans="2:11" s="17" customFormat="1" ht="34.5" customHeight="1" x14ac:dyDescent="0.2">
      <c r="B109" s="35" t="s">
        <v>124</v>
      </c>
      <c r="C109" s="61">
        <v>24.5</v>
      </c>
      <c r="D109" s="24">
        <v>6</v>
      </c>
      <c r="E109" s="18"/>
      <c r="F109" s="27">
        <f>C109*D109*E109</f>
        <v>0</v>
      </c>
      <c r="G109" s="52"/>
      <c r="H109" s="37">
        <v>24.5</v>
      </c>
      <c r="I109" s="75"/>
      <c r="J109" s="52"/>
      <c r="K109" s="52"/>
    </row>
    <row r="110" spans="2:11" s="17" customFormat="1" ht="34.5" customHeight="1" x14ac:dyDescent="0.2">
      <c r="B110" s="35" t="s">
        <v>125</v>
      </c>
      <c r="C110" s="61">
        <v>27.5</v>
      </c>
      <c r="D110" s="24">
        <v>6</v>
      </c>
      <c r="E110" s="18"/>
      <c r="F110" s="27">
        <f t="shared" ref="F110:F115" si="7">C110*D110*E110</f>
        <v>0</v>
      </c>
      <c r="G110" s="52"/>
      <c r="H110" s="37">
        <v>26</v>
      </c>
      <c r="I110" s="75"/>
      <c r="J110" s="52"/>
      <c r="K110" s="52"/>
    </row>
    <row r="111" spans="2:11" s="17" customFormat="1" ht="34.5" customHeight="1" x14ac:dyDescent="0.2">
      <c r="B111" s="35" t="s">
        <v>126</v>
      </c>
      <c r="C111" s="61">
        <v>28</v>
      </c>
      <c r="D111" s="24">
        <v>6</v>
      </c>
      <c r="E111" s="18"/>
      <c r="F111" s="27">
        <f t="shared" si="7"/>
        <v>0</v>
      </c>
      <c r="G111" s="52"/>
      <c r="H111" s="37">
        <v>25</v>
      </c>
      <c r="I111" s="75"/>
      <c r="J111" s="52"/>
      <c r="K111" s="52"/>
    </row>
    <row r="112" spans="2:11" s="17" customFormat="1" ht="34.5" customHeight="1" x14ac:dyDescent="0.2">
      <c r="B112" s="35" t="s">
        <v>127</v>
      </c>
      <c r="C112" s="61">
        <v>29</v>
      </c>
      <c r="D112" s="24">
        <v>6</v>
      </c>
      <c r="E112" s="18"/>
      <c r="F112" s="27">
        <f t="shared" si="7"/>
        <v>0</v>
      </c>
      <c r="G112" s="52"/>
      <c r="H112" s="37">
        <v>28</v>
      </c>
      <c r="I112" s="75"/>
      <c r="J112" s="52"/>
      <c r="K112" s="52"/>
    </row>
    <row r="113" spans="2:11" s="17" customFormat="1" ht="34.5" customHeight="1" x14ac:dyDescent="0.2">
      <c r="B113" s="35" t="s">
        <v>128</v>
      </c>
      <c r="C113" s="61">
        <v>29</v>
      </c>
      <c r="D113" s="24">
        <v>6</v>
      </c>
      <c r="E113" s="18"/>
      <c r="F113" s="27">
        <f t="shared" si="7"/>
        <v>0</v>
      </c>
      <c r="G113" s="52"/>
      <c r="H113" s="37">
        <v>26</v>
      </c>
      <c r="I113" s="75"/>
      <c r="J113" s="52"/>
      <c r="K113" s="52"/>
    </row>
    <row r="114" spans="2:11" s="17" customFormat="1" ht="34.5" customHeight="1" x14ac:dyDescent="0.2">
      <c r="B114" s="35" t="s">
        <v>129</v>
      </c>
      <c r="C114" s="61">
        <v>29.5</v>
      </c>
      <c r="D114" s="24">
        <v>6</v>
      </c>
      <c r="E114" s="18"/>
      <c r="F114" s="27">
        <f t="shared" si="7"/>
        <v>0</v>
      </c>
      <c r="G114" s="52"/>
      <c r="H114" s="37">
        <v>24.5</v>
      </c>
      <c r="I114" s="75"/>
      <c r="J114" s="52"/>
      <c r="K114" s="52"/>
    </row>
    <row r="115" spans="2:11" s="17" customFormat="1" ht="34.5" customHeight="1" x14ac:dyDescent="0.2">
      <c r="B115" s="35" t="s">
        <v>130</v>
      </c>
      <c r="C115" s="61">
        <v>30</v>
      </c>
      <c r="D115" s="24">
        <v>6</v>
      </c>
      <c r="E115" s="18"/>
      <c r="F115" s="27">
        <f t="shared" si="7"/>
        <v>0</v>
      </c>
      <c r="G115" s="52"/>
      <c r="H115" s="37">
        <v>24.5</v>
      </c>
      <c r="I115" s="75"/>
      <c r="J115" s="52"/>
      <c r="K115" s="52"/>
    </row>
    <row r="116" spans="2:11" s="17" customFormat="1" ht="34.5" customHeight="1" x14ac:dyDescent="0.2">
      <c r="B116" s="35" t="s">
        <v>131</v>
      </c>
      <c r="C116" s="61">
        <v>35</v>
      </c>
      <c r="D116" s="24">
        <v>6</v>
      </c>
      <c r="E116" s="18"/>
      <c r="F116" s="27">
        <f t="shared" si="4"/>
        <v>0</v>
      </c>
      <c r="G116" s="52"/>
      <c r="H116" s="37">
        <v>27</v>
      </c>
      <c r="I116" s="75"/>
      <c r="J116" s="52"/>
      <c r="K116" s="52"/>
    </row>
    <row r="117" spans="2:11" s="17" customFormat="1" ht="34.5" customHeight="1" x14ac:dyDescent="0.2">
      <c r="B117" s="35" t="s">
        <v>132</v>
      </c>
      <c r="C117" s="61">
        <v>41</v>
      </c>
      <c r="D117" s="24">
        <v>6</v>
      </c>
      <c r="E117" s="18"/>
      <c r="F117" s="27">
        <f t="shared" si="4"/>
        <v>0</v>
      </c>
      <c r="G117" s="52"/>
      <c r="H117" s="37">
        <v>35</v>
      </c>
      <c r="I117" s="75"/>
      <c r="J117" s="52"/>
      <c r="K117" s="52"/>
    </row>
    <row r="118" spans="2:11" s="17" customFormat="1" ht="34.5" customHeight="1" x14ac:dyDescent="0.2">
      <c r="B118" s="35" t="s">
        <v>133</v>
      </c>
      <c r="C118" s="61">
        <v>43</v>
      </c>
      <c r="D118" s="24">
        <v>6</v>
      </c>
      <c r="E118" s="18"/>
      <c r="F118" s="27">
        <f t="shared" si="4"/>
        <v>0</v>
      </c>
      <c r="G118" s="52"/>
      <c r="H118" s="37">
        <v>44</v>
      </c>
      <c r="I118" s="75"/>
      <c r="J118" s="52"/>
      <c r="K118" s="52"/>
    </row>
    <row r="119" spans="2:11" s="17" customFormat="1" ht="34.5" customHeight="1" x14ac:dyDescent="0.2">
      <c r="B119" s="35" t="s">
        <v>134</v>
      </c>
      <c r="C119" s="61">
        <v>60</v>
      </c>
      <c r="D119" s="24">
        <v>6</v>
      </c>
      <c r="E119" s="18"/>
      <c r="F119" s="27">
        <f t="shared" ref="F119" si="8">C119*D119*E119</f>
        <v>0</v>
      </c>
      <c r="G119" s="52"/>
      <c r="H119" s="37">
        <v>14</v>
      </c>
      <c r="I119" s="75"/>
      <c r="J119" s="52"/>
      <c r="K119" s="52"/>
    </row>
    <row r="120" spans="2:11" s="17" customFormat="1" ht="34.5" customHeight="1" x14ac:dyDescent="0.2">
      <c r="B120" s="35" t="s">
        <v>135</v>
      </c>
      <c r="C120" s="61">
        <v>91</v>
      </c>
      <c r="D120" s="24">
        <v>6</v>
      </c>
      <c r="E120" s="18"/>
      <c r="F120" s="27">
        <f t="shared" si="4"/>
        <v>0</v>
      </c>
      <c r="G120" s="52"/>
      <c r="H120" s="37">
        <v>70</v>
      </c>
      <c r="I120" s="75"/>
      <c r="J120" s="52"/>
      <c r="K120" s="52"/>
    </row>
    <row r="121" spans="2:11" s="17" customFormat="1" ht="34.5" customHeight="1" x14ac:dyDescent="0.2">
      <c r="B121" s="35" t="s">
        <v>136</v>
      </c>
      <c r="C121" s="61">
        <v>148</v>
      </c>
      <c r="D121" s="24">
        <v>6</v>
      </c>
      <c r="E121" s="18"/>
      <c r="F121" s="27">
        <f>C121*D121*E121</f>
        <v>0</v>
      </c>
      <c r="G121" s="52"/>
      <c r="H121" s="37">
        <v>148</v>
      </c>
      <c r="I121" s="75"/>
      <c r="J121" s="52"/>
      <c r="K121" s="52"/>
    </row>
    <row r="122" spans="2:11" s="17" customFormat="1" ht="45" customHeight="1" x14ac:dyDescent="0.2">
      <c r="B122" s="78" t="s">
        <v>22</v>
      </c>
      <c r="C122" s="71"/>
      <c r="D122" s="71"/>
      <c r="E122" s="71"/>
      <c r="F122" s="72"/>
      <c r="G122" s="52"/>
      <c r="H122" s="37"/>
      <c r="I122" s="75"/>
      <c r="J122" s="52"/>
      <c r="K122" s="52"/>
    </row>
    <row r="123" spans="2:11" s="17" customFormat="1" ht="36" customHeight="1" x14ac:dyDescent="0.2">
      <c r="B123" s="35" t="s">
        <v>137</v>
      </c>
      <c r="C123" s="20">
        <v>56</v>
      </c>
      <c r="D123" s="24">
        <v>6</v>
      </c>
      <c r="E123" s="18"/>
      <c r="F123" s="27">
        <f t="shared" si="4"/>
        <v>0</v>
      </c>
      <c r="G123" s="52"/>
      <c r="H123" s="37">
        <v>47</v>
      </c>
      <c r="I123" s="75"/>
      <c r="J123" s="52"/>
      <c r="K123" s="52"/>
    </row>
    <row r="124" spans="2:11" s="17" customFormat="1" ht="36" customHeight="1" x14ac:dyDescent="0.2">
      <c r="B124" s="35" t="s">
        <v>138</v>
      </c>
      <c r="C124" s="20">
        <v>63</v>
      </c>
      <c r="D124" s="24">
        <v>6</v>
      </c>
      <c r="E124" s="18"/>
      <c r="F124" s="27">
        <f>C124*D124*E124</f>
        <v>0</v>
      </c>
      <c r="G124" s="52"/>
      <c r="H124" s="37">
        <v>57</v>
      </c>
      <c r="I124" s="75"/>
      <c r="J124" s="52"/>
      <c r="K124" s="52"/>
    </row>
    <row r="125" spans="2:11" s="17" customFormat="1" ht="36" customHeight="1" x14ac:dyDescent="0.2">
      <c r="B125" s="35" t="s">
        <v>139</v>
      </c>
      <c r="C125" s="20">
        <v>64</v>
      </c>
      <c r="D125" s="24">
        <v>6</v>
      </c>
      <c r="E125" s="18"/>
      <c r="F125" s="27">
        <f t="shared" si="4"/>
        <v>0</v>
      </c>
      <c r="G125" s="52"/>
      <c r="H125" s="37">
        <v>52</v>
      </c>
      <c r="I125" s="75"/>
      <c r="J125" s="52"/>
      <c r="K125" s="52"/>
    </row>
    <row r="126" spans="2:11" s="17" customFormat="1" ht="36" customHeight="1" x14ac:dyDescent="0.2">
      <c r="B126" s="35" t="s">
        <v>140</v>
      </c>
      <c r="C126" s="20">
        <v>67</v>
      </c>
      <c r="D126" s="24">
        <v>6</v>
      </c>
      <c r="E126" s="18"/>
      <c r="F126" s="27">
        <f t="shared" si="4"/>
        <v>0</v>
      </c>
      <c r="G126" s="52"/>
      <c r="H126" s="37">
        <v>54.5</v>
      </c>
      <c r="I126" s="75"/>
      <c r="J126" s="52"/>
      <c r="K126" s="52"/>
    </row>
    <row r="127" spans="2:11" s="17" customFormat="1" ht="36" customHeight="1" x14ac:dyDescent="0.2">
      <c r="B127" s="35" t="s">
        <v>141</v>
      </c>
      <c r="C127" s="20">
        <v>84</v>
      </c>
      <c r="D127" s="24">
        <v>6</v>
      </c>
      <c r="E127" s="18"/>
      <c r="F127" s="27">
        <f t="shared" si="4"/>
        <v>0</v>
      </c>
      <c r="G127" s="52"/>
      <c r="H127" s="37">
        <v>70</v>
      </c>
      <c r="I127" s="75"/>
      <c r="J127" s="52"/>
      <c r="K127" s="52"/>
    </row>
    <row r="128" spans="2:11" s="17" customFormat="1" ht="36" customHeight="1" x14ac:dyDescent="0.2">
      <c r="B128" s="35" t="s">
        <v>142</v>
      </c>
      <c r="C128" s="20">
        <v>91</v>
      </c>
      <c r="D128" s="24">
        <v>6</v>
      </c>
      <c r="E128" s="18"/>
      <c r="F128" s="27">
        <f t="shared" si="4"/>
        <v>0</v>
      </c>
      <c r="G128" s="52"/>
      <c r="H128" s="37">
        <v>77</v>
      </c>
      <c r="I128" s="75"/>
      <c r="J128" s="52"/>
      <c r="K128" s="52"/>
    </row>
    <row r="129" spans="2:11" s="17" customFormat="1" ht="36" customHeight="1" x14ac:dyDescent="0.2">
      <c r="B129" s="35" t="s">
        <v>29</v>
      </c>
      <c r="C129" s="20">
        <v>105</v>
      </c>
      <c r="D129" s="24">
        <v>6</v>
      </c>
      <c r="E129" s="18"/>
      <c r="F129" s="27">
        <f t="shared" si="4"/>
        <v>0</v>
      </c>
      <c r="G129" s="52"/>
      <c r="H129" s="37">
        <v>81</v>
      </c>
      <c r="I129" s="75"/>
      <c r="J129" s="52"/>
      <c r="K129" s="52"/>
    </row>
    <row r="130" spans="2:11" s="17" customFormat="1" ht="36" customHeight="1" x14ac:dyDescent="0.2">
      <c r="B130" s="35" t="s">
        <v>143</v>
      </c>
      <c r="C130" s="20">
        <v>115</v>
      </c>
      <c r="D130" s="24">
        <v>6</v>
      </c>
      <c r="E130" s="18"/>
      <c r="F130" s="27">
        <f t="shared" si="4"/>
        <v>0</v>
      </c>
      <c r="G130" s="52"/>
      <c r="H130" s="37">
        <v>105</v>
      </c>
      <c r="I130" s="75"/>
      <c r="J130" s="52"/>
      <c r="K130" s="52"/>
    </row>
    <row r="131" spans="2:11" s="17" customFormat="1" ht="36" customHeight="1" x14ac:dyDescent="0.2">
      <c r="B131" s="35" t="s">
        <v>144</v>
      </c>
      <c r="C131" s="20">
        <v>137</v>
      </c>
      <c r="D131" s="24">
        <v>6</v>
      </c>
      <c r="E131" s="18"/>
      <c r="F131" s="27">
        <f t="shared" si="4"/>
        <v>0</v>
      </c>
      <c r="G131" s="52"/>
      <c r="H131" s="37">
        <v>117.5</v>
      </c>
      <c r="I131" s="75"/>
      <c r="J131" s="52"/>
      <c r="K131" s="52"/>
    </row>
    <row r="132" spans="2:11" s="17" customFormat="1" ht="36" customHeight="1" x14ac:dyDescent="0.2">
      <c r="B132" s="35" t="s">
        <v>145</v>
      </c>
      <c r="C132" s="20">
        <v>147</v>
      </c>
      <c r="D132" s="24">
        <v>6</v>
      </c>
      <c r="E132" s="18"/>
      <c r="F132" s="27">
        <f t="shared" si="4"/>
        <v>0</v>
      </c>
      <c r="G132" s="52"/>
      <c r="H132" s="37">
        <v>126</v>
      </c>
      <c r="I132" s="75"/>
      <c r="J132" s="52"/>
      <c r="K132" s="52"/>
    </row>
    <row r="133" spans="2:11" s="17" customFormat="1" ht="36" customHeight="1" x14ac:dyDescent="0.2">
      <c r="B133" s="35" t="s">
        <v>146</v>
      </c>
      <c r="C133" s="20">
        <v>189</v>
      </c>
      <c r="D133" s="24">
        <v>6</v>
      </c>
      <c r="E133" s="18"/>
      <c r="F133" s="27">
        <f t="shared" si="4"/>
        <v>0</v>
      </c>
      <c r="G133" s="52"/>
      <c r="H133" s="37">
        <v>140</v>
      </c>
      <c r="I133" s="75"/>
      <c r="J133" s="52"/>
      <c r="K133" s="52"/>
    </row>
    <row r="134" spans="2:11" s="17" customFormat="1" ht="36" customHeight="1" x14ac:dyDescent="0.2">
      <c r="B134" s="35" t="s">
        <v>147</v>
      </c>
      <c r="C134" s="20">
        <v>273</v>
      </c>
      <c r="D134" s="24">
        <v>6</v>
      </c>
      <c r="E134" s="18"/>
      <c r="F134" s="27">
        <f>C134*D134*E134</f>
        <v>0</v>
      </c>
      <c r="G134" s="52"/>
      <c r="H134" s="37">
        <v>280</v>
      </c>
      <c r="I134" s="75"/>
      <c r="J134" s="52"/>
      <c r="K134" s="52"/>
    </row>
    <row r="135" spans="2:11" s="17" customFormat="1" ht="36" customHeight="1" x14ac:dyDescent="0.2">
      <c r="B135" s="35" t="s">
        <v>148</v>
      </c>
      <c r="C135" s="20">
        <v>308</v>
      </c>
      <c r="D135" s="24">
        <v>6</v>
      </c>
      <c r="E135" s="18"/>
      <c r="F135" s="27">
        <f t="shared" si="4"/>
        <v>0</v>
      </c>
      <c r="G135" s="52"/>
      <c r="H135" s="37">
        <v>266</v>
      </c>
      <c r="I135" s="75"/>
      <c r="J135" s="52"/>
      <c r="K135" s="52"/>
    </row>
    <row r="136" spans="2:11" s="17" customFormat="1" ht="36" customHeight="1" x14ac:dyDescent="0.2">
      <c r="B136" s="35" t="s">
        <v>149</v>
      </c>
      <c r="C136" s="20">
        <v>465</v>
      </c>
      <c r="D136" s="24">
        <v>6</v>
      </c>
      <c r="E136" s="18"/>
      <c r="F136" s="27">
        <f t="shared" si="4"/>
        <v>0</v>
      </c>
      <c r="G136" s="52"/>
      <c r="H136" s="37">
        <v>450</v>
      </c>
      <c r="I136" s="75"/>
      <c r="J136" s="52"/>
      <c r="K136" s="52"/>
    </row>
    <row r="137" spans="2:11" s="17" customFormat="1" ht="36" customHeight="1" x14ac:dyDescent="0.2">
      <c r="B137" s="35" t="s">
        <v>150</v>
      </c>
      <c r="C137" s="20">
        <v>600</v>
      </c>
      <c r="D137" s="24">
        <v>6</v>
      </c>
      <c r="E137" s="18"/>
      <c r="F137" s="27">
        <f t="shared" si="4"/>
        <v>0</v>
      </c>
      <c r="G137" s="52"/>
      <c r="H137" s="37">
        <v>475</v>
      </c>
      <c r="I137" s="75"/>
      <c r="J137" s="52"/>
      <c r="K137" s="52"/>
    </row>
    <row r="138" spans="2:11" s="17" customFormat="1" ht="39" customHeight="1" x14ac:dyDescent="0.2">
      <c r="B138" s="77" t="s">
        <v>24</v>
      </c>
      <c r="C138" s="80"/>
      <c r="D138" s="80"/>
      <c r="E138" s="80"/>
      <c r="F138" s="81"/>
      <c r="G138" s="52"/>
      <c r="H138" s="37"/>
      <c r="I138" s="75"/>
      <c r="J138" s="52"/>
      <c r="K138" s="52"/>
    </row>
    <row r="139" spans="2:11" s="17" customFormat="1" ht="39" customHeight="1" x14ac:dyDescent="0.2">
      <c r="B139" s="35" t="s">
        <v>151</v>
      </c>
      <c r="C139" s="20">
        <v>36.5</v>
      </c>
      <c r="D139" s="24">
        <v>6</v>
      </c>
      <c r="E139" s="18"/>
      <c r="F139" s="27">
        <f>C139*D139*E139</f>
        <v>0</v>
      </c>
      <c r="G139" s="52"/>
      <c r="H139" s="37">
        <v>31</v>
      </c>
      <c r="I139" s="75"/>
      <c r="J139" s="52"/>
      <c r="K139" s="52"/>
    </row>
    <row r="140" spans="2:11" s="17" customFormat="1" ht="39" customHeight="1" x14ac:dyDescent="0.2">
      <c r="B140" s="35" t="s">
        <v>152</v>
      </c>
      <c r="C140" s="20">
        <v>68</v>
      </c>
      <c r="D140" s="24">
        <v>6</v>
      </c>
      <c r="E140" s="18"/>
      <c r="F140" s="27">
        <f>C140*D140*E140</f>
        <v>0</v>
      </c>
      <c r="G140" s="52"/>
      <c r="H140" s="37">
        <v>40</v>
      </c>
      <c r="I140" s="75"/>
      <c r="J140" s="52"/>
      <c r="K140" s="52"/>
    </row>
    <row r="141" spans="2:11" s="17" customFormat="1" ht="39" customHeight="1" x14ac:dyDescent="0.2">
      <c r="B141" s="79" t="s">
        <v>23</v>
      </c>
      <c r="C141" s="65"/>
      <c r="D141" s="65"/>
      <c r="E141" s="65"/>
      <c r="F141" s="66"/>
      <c r="G141" s="52"/>
      <c r="H141" s="37"/>
      <c r="I141" s="75"/>
      <c r="J141" s="52"/>
      <c r="K141" s="52"/>
    </row>
    <row r="142" spans="2:11" s="17" customFormat="1" ht="32.25" customHeight="1" x14ac:dyDescent="0.2">
      <c r="B142" s="35" t="s">
        <v>153</v>
      </c>
      <c r="C142" s="20">
        <v>15</v>
      </c>
      <c r="D142" s="24">
        <v>6</v>
      </c>
      <c r="E142" s="18"/>
      <c r="F142" s="27">
        <f t="shared" ref="F142" si="9">C142*D142*E142</f>
        <v>0</v>
      </c>
      <c r="G142" s="52"/>
      <c r="H142" s="37">
        <v>16</v>
      </c>
      <c r="I142" s="75"/>
      <c r="J142" s="52"/>
      <c r="K142" s="52"/>
    </row>
    <row r="143" spans="2:11" s="17" customFormat="1" ht="32.25" customHeight="1" x14ac:dyDescent="0.2">
      <c r="B143" s="35" t="s">
        <v>154</v>
      </c>
      <c r="C143" s="20">
        <v>17.5</v>
      </c>
      <c r="D143" s="24">
        <v>6</v>
      </c>
      <c r="E143" s="18"/>
      <c r="F143" s="27">
        <f t="shared" ref="F143:F157" si="10">C143*D143*E143</f>
        <v>0</v>
      </c>
      <c r="G143" s="52"/>
      <c r="H143" s="37">
        <v>17.5</v>
      </c>
      <c r="I143" s="75"/>
      <c r="J143" s="52"/>
      <c r="K143" s="52"/>
    </row>
    <row r="144" spans="2:11" s="17" customFormat="1" ht="32.25" customHeight="1" x14ac:dyDescent="0.2">
      <c r="B144" s="35" t="s">
        <v>155</v>
      </c>
      <c r="C144" s="20">
        <v>20.5</v>
      </c>
      <c r="D144" s="24">
        <v>6</v>
      </c>
      <c r="E144" s="18"/>
      <c r="F144" s="27">
        <f t="shared" si="10"/>
        <v>0</v>
      </c>
      <c r="G144" s="52"/>
      <c r="H144" s="37">
        <v>22.5</v>
      </c>
      <c r="I144" s="75"/>
      <c r="J144" s="52"/>
      <c r="K144" s="52"/>
    </row>
    <row r="145" spans="2:11" s="17" customFormat="1" ht="32.25" customHeight="1" x14ac:dyDescent="0.2">
      <c r="B145" s="35" t="s">
        <v>156</v>
      </c>
      <c r="C145" s="20">
        <v>26.5</v>
      </c>
      <c r="D145" s="24">
        <v>6</v>
      </c>
      <c r="E145" s="18"/>
      <c r="F145" s="27">
        <f t="shared" si="10"/>
        <v>0</v>
      </c>
      <c r="G145" s="52"/>
      <c r="H145" s="37">
        <v>24</v>
      </c>
      <c r="I145" s="75"/>
      <c r="J145" s="52"/>
      <c r="K145" s="52"/>
    </row>
    <row r="146" spans="2:11" s="17" customFormat="1" ht="32.25" customHeight="1" x14ac:dyDescent="0.2">
      <c r="B146" s="35" t="s">
        <v>157</v>
      </c>
      <c r="C146" s="20">
        <v>31</v>
      </c>
      <c r="D146" s="24">
        <v>6</v>
      </c>
      <c r="E146" s="18"/>
      <c r="F146" s="27">
        <f t="shared" ref="F146" si="11">C146*D146*E146</f>
        <v>0</v>
      </c>
      <c r="G146" s="52"/>
      <c r="H146" s="37">
        <v>26</v>
      </c>
      <c r="I146" s="75"/>
      <c r="J146" s="52"/>
      <c r="K146" s="52"/>
    </row>
    <row r="147" spans="2:11" s="17" customFormat="1" ht="32.25" customHeight="1" x14ac:dyDescent="0.2">
      <c r="B147" s="35" t="s">
        <v>158</v>
      </c>
      <c r="C147" s="20">
        <v>31</v>
      </c>
      <c r="D147" s="24">
        <v>6</v>
      </c>
      <c r="E147" s="18"/>
      <c r="F147" s="27">
        <f t="shared" si="10"/>
        <v>0</v>
      </c>
      <c r="G147" s="52"/>
      <c r="H147" s="37">
        <v>31</v>
      </c>
      <c r="I147" s="75"/>
      <c r="J147" s="52"/>
      <c r="K147" s="52"/>
    </row>
    <row r="148" spans="2:11" s="17" customFormat="1" ht="32.25" customHeight="1" x14ac:dyDescent="0.2">
      <c r="B148" s="41" t="s">
        <v>159</v>
      </c>
      <c r="C148" s="20">
        <v>32</v>
      </c>
      <c r="D148" s="24">
        <v>6</v>
      </c>
      <c r="E148" s="18"/>
      <c r="F148" s="27">
        <f>C148*D148*E148</f>
        <v>0</v>
      </c>
      <c r="G148" s="52"/>
      <c r="H148" s="37">
        <v>24</v>
      </c>
      <c r="I148" s="75"/>
      <c r="J148" s="52"/>
      <c r="K148" s="52"/>
    </row>
    <row r="149" spans="2:11" s="17" customFormat="1" ht="32.25" customHeight="1" x14ac:dyDescent="0.2">
      <c r="B149" s="35" t="s">
        <v>160</v>
      </c>
      <c r="C149" s="20">
        <v>32</v>
      </c>
      <c r="D149" s="24">
        <v>6</v>
      </c>
      <c r="E149" s="18"/>
      <c r="F149" s="27">
        <f>C149*D149*E149</f>
        <v>0</v>
      </c>
      <c r="G149" s="52"/>
      <c r="H149" s="37">
        <v>30</v>
      </c>
      <c r="I149" s="75"/>
      <c r="J149" s="52"/>
      <c r="K149" s="52"/>
    </row>
    <row r="150" spans="2:11" s="17" customFormat="1" ht="32.25" customHeight="1" x14ac:dyDescent="0.2">
      <c r="B150" s="35" t="s">
        <v>161</v>
      </c>
      <c r="C150" s="20">
        <v>33</v>
      </c>
      <c r="D150" s="24">
        <v>6</v>
      </c>
      <c r="E150" s="18"/>
      <c r="F150" s="27">
        <f>C150*D150*E150</f>
        <v>0</v>
      </c>
      <c r="G150" s="52"/>
      <c r="H150" s="37">
        <v>33</v>
      </c>
      <c r="I150" s="75"/>
      <c r="J150" s="52"/>
      <c r="K150" s="52"/>
    </row>
    <row r="151" spans="2:11" s="17" customFormat="1" ht="32.25" customHeight="1" x14ac:dyDescent="0.2">
      <c r="B151" s="35" t="s">
        <v>162</v>
      </c>
      <c r="C151" s="20">
        <v>52</v>
      </c>
      <c r="D151" s="24">
        <v>6</v>
      </c>
      <c r="E151" s="18"/>
      <c r="F151" s="27">
        <f>C151*D151*E151</f>
        <v>0</v>
      </c>
      <c r="G151" s="52"/>
      <c r="H151" s="37">
        <v>50</v>
      </c>
      <c r="I151" s="75"/>
      <c r="J151" s="52"/>
      <c r="K151" s="52"/>
    </row>
    <row r="152" spans="2:11" s="17" customFormat="1" ht="32.25" customHeight="1" x14ac:dyDescent="0.2">
      <c r="B152" s="41" t="s">
        <v>163</v>
      </c>
      <c r="C152" s="20">
        <v>53</v>
      </c>
      <c r="D152" s="24">
        <v>6</v>
      </c>
      <c r="E152" s="18"/>
      <c r="F152" s="27">
        <f t="shared" ref="F152" si="12">C152*D152*E152</f>
        <v>0</v>
      </c>
      <c r="G152" s="52"/>
      <c r="H152" s="37">
        <v>24</v>
      </c>
      <c r="I152" s="75"/>
      <c r="J152" s="52"/>
      <c r="K152" s="52"/>
    </row>
    <row r="153" spans="2:11" s="17" customFormat="1" ht="32.25" customHeight="1" x14ac:dyDescent="0.2">
      <c r="B153" s="35" t="s">
        <v>164</v>
      </c>
      <c r="C153" s="20">
        <v>59</v>
      </c>
      <c r="D153" s="24">
        <v>6</v>
      </c>
      <c r="E153" s="18"/>
      <c r="F153" s="27">
        <f>C153*D153*E153</f>
        <v>0</v>
      </c>
      <c r="G153" s="52"/>
      <c r="H153" s="37">
        <v>46</v>
      </c>
      <c r="I153" s="75"/>
      <c r="J153" s="52"/>
      <c r="K153" s="52"/>
    </row>
    <row r="154" spans="2:11" s="17" customFormat="1" ht="32.25" customHeight="1" x14ac:dyDescent="0.2">
      <c r="B154" s="43" t="s">
        <v>165</v>
      </c>
      <c r="C154" s="20">
        <v>59</v>
      </c>
      <c r="D154" s="24">
        <v>6</v>
      </c>
      <c r="E154" s="18"/>
      <c r="F154" s="27">
        <f>C154*D154*E154</f>
        <v>0</v>
      </c>
      <c r="G154" s="52"/>
      <c r="H154" s="37">
        <v>24</v>
      </c>
      <c r="I154" s="75"/>
      <c r="J154" s="52"/>
      <c r="K154" s="52"/>
    </row>
    <row r="155" spans="2:11" s="17" customFormat="1" ht="32.25" customHeight="1" x14ac:dyDescent="0.2">
      <c r="B155" s="35" t="s">
        <v>166</v>
      </c>
      <c r="C155" s="20">
        <v>105</v>
      </c>
      <c r="D155" s="24">
        <v>6</v>
      </c>
      <c r="E155" s="18"/>
      <c r="F155" s="27">
        <f>C155*D155*E155</f>
        <v>0</v>
      </c>
      <c r="G155" s="52"/>
      <c r="H155" s="37">
        <v>46</v>
      </c>
      <c r="I155" s="75"/>
      <c r="J155" s="52"/>
      <c r="K155" s="52"/>
    </row>
    <row r="156" spans="2:11" s="17" customFormat="1" ht="32.25" customHeight="1" x14ac:dyDescent="0.2">
      <c r="B156" s="82" t="s">
        <v>30</v>
      </c>
      <c r="C156" s="20"/>
      <c r="D156" s="24">
        <v>6</v>
      </c>
      <c r="E156" s="18"/>
      <c r="F156" s="27">
        <f t="shared" ref="F156" si="13">C156*D156*E156</f>
        <v>0</v>
      </c>
      <c r="G156" s="52"/>
      <c r="H156" s="37">
        <v>75</v>
      </c>
      <c r="I156" s="75"/>
      <c r="J156" s="52"/>
      <c r="K156" s="52"/>
    </row>
    <row r="157" spans="2:11" s="17" customFormat="1" ht="32.25" customHeight="1" x14ac:dyDescent="0.2">
      <c r="B157" s="35" t="s">
        <v>167</v>
      </c>
      <c r="C157" s="20">
        <v>145</v>
      </c>
      <c r="D157" s="24">
        <v>3</v>
      </c>
      <c r="E157" s="18"/>
      <c r="F157" s="27">
        <f t="shared" si="10"/>
        <v>0</v>
      </c>
      <c r="G157" s="52"/>
      <c r="H157" s="37">
        <v>133</v>
      </c>
      <c r="I157" s="75"/>
      <c r="J157" s="52"/>
      <c r="K157" s="52"/>
    </row>
    <row r="158" spans="2:11" ht="27.75" customHeight="1" thickBot="1" x14ac:dyDescent="0.25">
      <c r="B158" s="4"/>
      <c r="C158" s="21"/>
      <c r="D158" s="25"/>
      <c r="E158" s="12"/>
      <c r="F158" s="5"/>
      <c r="G158" s="54"/>
      <c r="I158" s="76"/>
      <c r="J158" s="50"/>
    </row>
    <row r="159" spans="2:11" ht="27.75" customHeight="1" thickBot="1" x14ac:dyDescent="0.25">
      <c r="B159" s="97" t="s">
        <v>13</v>
      </c>
      <c r="C159" s="98"/>
      <c r="D159" s="13">
        <f>SUMPRODUCT(E13:E157,D13:D157)</f>
        <v>0</v>
      </c>
      <c r="E159" s="13">
        <f>SUM(E13:E157)</f>
        <v>0</v>
      </c>
      <c r="F159" s="7"/>
      <c r="G159" s="54"/>
      <c r="J159" s="50"/>
    </row>
    <row r="160" spans="2:11" ht="27.75" customHeight="1" thickBot="1" x14ac:dyDescent="0.25">
      <c r="B160" s="8" t="s">
        <v>11</v>
      </c>
      <c r="C160" s="22"/>
      <c r="D160" s="90" t="s">
        <v>10</v>
      </c>
      <c r="E160" s="91"/>
      <c r="F160" s="28">
        <f>SUM(F13:F157)</f>
        <v>0</v>
      </c>
      <c r="G160" s="55"/>
    </row>
    <row r="161" spans="2:11" ht="33.75" customHeight="1" thickBot="1" x14ac:dyDescent="0.25">
      <c r="B161" s="9" t="s">
        <v>6</v>
      </c>
      <c r="C161" s="22"/>
      <c r="D161" s="26"/>
      <c r="E161" s="11" t="s">
        <v>12</v>
      </c>
      <c r="F161" s="28">
        <f>F160*0.2</f>
        <v>0</v>
      </c>
      <c r="G161" s="55"/>
      <c r="I161" s="54"/>
    </row>
    <row r="162" spans="2:11" ht="46.5" customHeight="1" thickBot="1" x14ac:dyDescent="0.25">
      <c r="B162" s="16" t="s">
        <v>18</v>
      </c>
      <c r="C162" s="22"/>
      <c r="D162" s="95" t="s">
        <v>17</v>
      </c>
      <c r="E162" s="96"/>
      <c r="F162" s="29">
        <f>IF(D159&lt;1,0,IF(D159&lt;16,16,IF(D159&gt;=60,0,IF(D159&gt;=37,D159*0.75,IF(D159&lt;48,D159*1,IF(D159&lt;16,16))))))</f>
        <v>0</v>
      </c>
      <c r="G162" s="55"/>
    </row>
    <row r="163" spans="2:11" ht="30" customHeight="1" thickBot="1" x14ac:dyDescent="0.25">
      <c r="B163" s="10"/>
      <c r="C163" s="22"/>
      <c r="D163" s="93" t="s">
        <v>5</v>
      </c>
      <c r="E163" s="94"/>
      <c r="F163" s="60">
        <f>SUM(F160+F161+F162)</f>
        <v>0</v>
      </c>
      <c r="G163" s="55"/>
    </row>
    <row r="164" spans="2:11" ht="60" customHeight="1" x14ac:dyDescent="0.2">
      <c r="B164" s="92" t="s">
        <v>168</v>
      </c>
      <c r="C164" s="92"/>
      <c r="D164" s="92"/>
      <c r="E164" s="92"/>
      <c r="F164" s="92"/>
      <c r="G164" s="55"/>
    </row>
    <row r="165" spans="2:11" ht="27.75" customHeight="1" x14ac:dyDescent="0.2">
      <c r="B165" s="30"/>
      <c r="C165" s="30"/>
      <c r="D165" s="30"/>
      <c r="E165" s="12"/>
      <c r="F165" s="31"/>
    </row>
    <row r="166" spans="2:11" ht="27.75" customHeight="1" x14ac:dyDescent="0.2">
      <c r="B166" s="30"/>
      <c r="C166" s="30"/>
      <c r="D166" s="30"/>
      <c r="E166" s="12"/>
      <c r="F166" s="31"/>
    </row>
    <row r="167" spans="2:11" ht="27.75" customHeight="1" x14ac:dyDescent="0.2">
      <c r="B167" s="30"/>
      <c r="C167" s="30"/>
      <c r="D167" s="30"/>
      <c r="E167" s="12"/>
      <c r="F167" s="31"/>
    </row>
    <row r="168" spans="2:11" ht="12.75" customHeight="1" x14ac:dyDescent="0.2">
      <c r="B168" s="30"/>
      <c r="C168" s="30"/>
      <c r="D168" s="30"/>
      <c r="E168" s="12"/>
      <c r="F168" s="31"/>
    </row>
    <row r="169" spans="2:11" s="6" customFormat="1" ht="27.75" customHeight="1" x14ac:dyDescent="0.2">
      <c r="B169" s="88" t="s">
        <v>170</v>
      </c>
      <c r="C169" s="89"/>
      <c r="D169" s="89"/>
      <c r="E169" s="89"/>
      <c r="F169" s="89"/>
      <c r="G169" s="54"/>
      <c r="H169" s="38"/>
      <c r="I169" s="54"/>
      <c r="J169" s="58"/>
      <c r="K169" s="54"/>
    </row>
    <row r="170" spans="2:11" ht="27.75" customHeight="1" x14ac:dyDescent="0.2">
      <c r="B170" s="32"/>
      <c r="C170" s="33"/>
      <c r="D170" s="33"/>
      <c r="E170" s="14"/>
      <c r="F170" s="34"/>
    </row>
  </sheetData>
  <sheetProtection selectLockedCells="1"/>
  <autoFilter ref="B12:F157" xr:uid="{00000000-0009-0000-0000-000000000000}"/>
  <mergeCells count="15">
    <mergeCell ref="B1:F1"/>
    <mergeCell ref="B7:F7"/>
    <mergeCell ref="B169:F169"/>
    <mergeCell ref="D160:E160"/>
    <mergeCell ref="B164:F164"/>
    <mergeCell ref="D163:E163"/>
    <mergeCell ref="D162:E162"/>
    <mergeCell ref="B159:C159"/>
    <mergeCell ref="B2:F2"/>
    <mergeCell ref="C3:F3"/>
    <mergeCell ref="C4:F4"/>
    <mergeCell ref="B5:F5"/>
    <mergeCell ref="B6:F6"/>
    <mergeCell ref="B11:F11"/>
    <mergeCell ref="B10:F10"/>
  </mergeCells>
  <phoneticPr fontId="1" type="noConversion"/>
  <printOptions horizontalCentered="1"/>
  <pageMargins left="0.27559055118110237" right="0.27559055118110237" top="0.11811023622047245" bottom="0.19685039370078741" header="0.11811023622047245" footer="0.19685039370078741"/>
  <pageSetup paperSize="9" scale="36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9.140625" defaultRowHeight="12.75" x14ac:dyDescent="0.2"/>
  <sheetData/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9.140625" defaultRowHeight="12.75" x14ac:dyDescent="0.2"/>
  <sheetData/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Businessobjects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akhalvat</dc:creator>
  <cp:lastModifiedBy>Florian Michelon</cp:lastModifiedBy>
  <cp:lastPrinted>2022-06-22T15:52:59Z</cp:lastPrinted>
  <dcterms:created xsi:type="dcterms:W3CDTF">2005-11-24T09:48:28Z</dcterms:created>
  <dcterms:modified xsi:type="dcterms:W3CDTF">2022-06-30T09:20:37Z</dcterms:modified>
</cp:coreProperties>
</file>